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\\NAS-ARVEX\zakupy\IMPORT\Mocowania\ZAMÓWIENIA\WKH_WKF_WKN\2022-05\zapytanie\zapytanie\wstepne\"/>
    </mc:Choice>
  </mc:AlternateContent>
  <xr:revisionPtr revIDLastSave="0" documentId="13_ncr:1_{F612AEEE-149B-433E-B917-9B1A25C3210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quiry-screws WKN_WKF" sheetId="2" r:id="rId1"/>
  </sheets>
  <externalReferences>
    <externalReference r:id="rId2"/>
  </externalReferences>
  <definedNames>
    <definedName name="_xlnm._FilterDatabase" localSheetId="0" hidden="1">'inquiry-screws WKN_WKF'!$A$105:$F$127</definedName>
    <definedName name="Nazwa">[1]Kartony!$I$1:$I$2</definedName>
    <definedName name="_xlnm.Print_Area" localSheetId="0">'inquiry-screws WKN_WKF'!$A$1:$G$131</definedName>
    <definedName name="_xlnm.Print_Titles" localSheetId="0">'inquiry-screws WKN_WKF'!$1:$18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3" i="2" l="1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E120" i="2"/>
  <c r="E121" i="2"/>
  <c r="E122" i="2"/>
  <c r="E123" i="2"/>
  <c r="E124" i="2"/>
  <c r="E125" i="2"/>
  <c r="E126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72" i="2"/>
  <c r="D73" i="2"/>
  <c r="D74" i="2"/>
  <c r="D75" i="2"/>
  <c r="D107" i="2" l="1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4" i="2"/>
  <c r="D125" i="2"/>
  <c r="D126" i="2"/>
  <c r="D85" i="2"/>
  <c r="D86" i="2"/>
  <c r="D87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106" i="2" l="1"/>
  <c r="D127" i="2" s="1"/>
  <c r="D84" i="2"/>
  <c r="D103" i="2" s="1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D23" i="2"/>
  <c r="D48" i="2" s="1"/>
  <c r="E109" i="2"/>
  <c r="E110" i="2"/>
  <c r="E111" i="2"/>
  <c r="E112" i="2"/>
  <c r="E113" i="2"/>
  <c r="E114" i="2"/>
  <c r="E115" i="2"/>
  <c r="E116" i="2"/>
  <c r="E117" i="2"/>
  <c r="E118" i="2"/>
  <c r="E119" i="2"/>
  <c r="F84" i="2"/>
  <c r="F23" i="2"/>
  <c r="F48" i="2" l="1"/>
  <c r="E58" i="2"/>
  <c r="E56" i="2"/>
  <c r="E54" i="2"/>
  <c r="E52" i="2"/>
  <c r="D51" i="2"/>
  <c r="D76" i="2" s="1"/>
  <c r="E51" i="2"/>
  <c r="E59" i="2"/>
  <c r="E57" i="2"/>
  <c r="E55" i="2"/>
  <c r="E53" i="2"/>
  <c r="E76" i="2" l="1"/>
  <c r="F103" i="2"/>
  <c r="E107" i="2"/>
  <c r="E108" i="2"/>
  <c r="E106" i="2"/>
  <c r="E78" i="2" l="1"/>
  <c r="E127" i="2" l="1"/>
  <c r="D78" i="2"/>
  <c r="E131" i="2" l="1"/>
  <c r="G3" i="2" s="1"/>
  <c r="E129" i="2"/>
  <c r="D131" i="2"/>
  <c r="G4" i="2" s="1"/>
  <c r="D129" i="2"/>
</calcChain>
</file>

<file path=xl/sharedStrings.xml><?xml version="1.0" encoding="utf-8"?>
<sst xmlns="http://schemas.openxmlformats.org/spreadsheetml/2006/main" count="140" uniqueCount="121">
  <si>
    <t>ARVEX GROBELNY Sp. z o.o.</t>
  </si>
  <si>
    <t>INQUIRY</t>
  </si>
  <si>
    <t>Conditions:</t>
  </si>
  <si>
    <t>Value
[USD]</t>
  </si>
  <si>
    <t>Weight
[kgs/Mpcs]</t>
  </si>
  <si>
    <t>Total weight
[kgs]</t>
  </si>
  <si>
    <t>Box
[pcs]</t>
  </si>
  <si>
    <t>Description</t>
  </si>
  <si>
    <t>ul. Makuszynskiego 4, 30-969 Krakow, POLAND</t>
  </si>
  <si>
    <t>Box
[kgs]</t>
  </si>
  <si>
    <t>TOTAL:</t>
  </si>
  <si>
    <t>SUBTOTAL:</t>
  </si>
  <si>
    <t>www.arvex.pl</t>
  </si>
  <si>
    <t>WKN 4.0/060</t>
  </si>
  <si>
    <t>WKN 4.0/080</t>
  </si>
  <si>
    <t>WKN 5.0/050</t>
  </si>
  <si>
    <t>WKN 5.0/080</t>
  </si>
  <si>
    <t>WKN 6.0/160</t>
  </si>
  <si>
    <t>WKN 4.0/050 (KG)</t>
  </si>
  <si>
    <t>WKN 4.0/060 (KG)</t>
  </si>
  <si>
    <t>WKN 4.0/070 (KG)</t>
  </si>
  <si>
    <t>WKN 5.0/050 (KG)</t>
  </si>
  <si>
    <t>WKN 5.0/070 (KG)</t>
  </si>
  <si>
    <t>WKN 5.0/080 (KG)</t>
  </si>
  <si>
    <t>WKN 5.0/090 (KG)</t>
  </si>
  <si>
    <t>WKN 5.0/100 (KG)</t>
  </si>
  <si>
    <t>WKN 6.0/050 (KG)</t>
  </si>
  <si>
    <t>WKN 6.0/070 (KG)</t>
  </si>
  <si>
    <t>WKN 6.0/080 (KG)</t>
  </si>
  <si>
    <t>WKN 6.0/100 (KG)</t>
  </si>
  <si>
    <t>WKN 6.0/120 (KG)</t>
  </si>
  <si>
    <t>WKF 4.0/035</t>
  </si>
  <si>
    <t>WKF 3.5/035 (KG)</t>
  </si>
  <si>
    <t>WKF 4.0/016 (KG)</t>
  </si>
  <si>
    <t>WKF 5.0/045 (KG)</t>
  </si>
  <si>
    <t>WKF 5.0/060 (KG)</t>
  </si>
  <si>
    <t>CIF Hamburg</t>
  </si>
  <si>
    <t>SUBTOTAL (WKN):</t>
  </si>
  <si>
    <t>SUBTOTAL (WKF):</t>
  </si>
  <si>
    <t>(Commercial Invoice, Packing List, Bill Of Lading, Insurance Policy, Form A/Certificate Of Origin, Fumigation Certificate)</t>
  </si>
  <si>
    <r>
      <rPr>
        <b/>
        <sz val="10"/>
        <color indexed="8"/>
        <rFont val="Calibri"/>
        <family val="2"/>
        <charset val="238"/>
        <scheme val="minor"/>
      </rPr>
      <t xml:space="preserve">Payment: </t>
    </r>
    <r>
      <rPr>
        <sz val="10"/>
        <color indexed="8"/>
        <rFont val="Calibri"/>
        <family val="2"/>
        <charset val="238"/>
        <scheme val="minor"/>
      </rPr>
      <t>100% against copies of full set of documents:</t>
    </r>
  </si>
  <si>
    <r>
      <t xml:space="preserve">Arvex reference </t>
    </r>
    <r>
      <rPr>
        <b/>
        <sz val="10"/>
        <color indexed="10"/>
        <rFont val="Calibri"/>
        <family val="2"/>
        <charset val="238"/>
        <scheme val="minor"/>
      </rPr>
      <t>WKN</t>
    </r>
    <r>
      <rPr>
        <b/>
        <sz val="10"/>
        <color indexed="8"/>
        <rFont val="Calibri"/>
        <family val="2"/>
        <charset val="238"/>
        <scheme val="minor"/>
      </rPr>
      <t xml:space="preserve">
chipboard screw, PARTIALLY THREADED countersunk head, double flat, pozidriv recess, yellow zinc plated, waxed</t>
    </r>
  </si>
  <si>
    <r>
      <t xml:space="preserve">Quantity
</t>
    </r>
    <r>
      <rPr>
        <b/>
        <sz val="11"/>
        <color indexed="10"/>
        <rFont val="Calibri"/>
        <family val="2"/>
        <charset val="238"/>
        <scheme val="minor"/>
      </rPr>
      <t>[pcs]</t>
    </r>
  </si>
  <si>
    <r>
      <t xml:space="preserve">Price CIF Hamburg
</t>
    </r>
    <r>
      <rPr>
        <b/>
        <sz val="11"/>
        <color indexed="10"/>
        <rFont val="Calibri"/>
        <family val="2"/>
        <charset val="238"/>
        <scheme val="minor"/>
      </rPr>
      <t>[USD/Mpcs]</t>
    </r>
  </si>
  <si>
    <r>
      <t xml:space="preserve">Quantity
</t>
    </r>
    <r>
      <rPr>
        <b/>
        <sz val="11"/>
        <color indexed="10"/>
        <rFont val="Calibri"/>
        <family val="2"/>
        <charset val="238"/>
        <scheme val="minor"/>
      </rPr>
      <t>[kgs]</t>
    </r>
  </si>
  <si>
    <r>
      <t xml:space="preserve">Price CIF Hamburg
</t>
    </r>
    <r>
      <rPr>
        <b/>
        <sz val="11"/>
        <color indexed="10"/>
        <rFont val="Calibri"/>
        <family val="2"/>
        <charset val="238"/>
        <scheme val="minor"/>
      </rPr>
      <t>[USD/kg]</t>
    </r>
  </si>
  <si>
    <r>
      <t xml:space="preserve">Arvex reference </t>
    </r>
    <r>
      <rPr>
        <b/>
        <sz val="10"/>
        <color indexed="10"/>
        <rFont val="Calibri"/>
        <family val="2"/>
        <charset val="238"/>
        <scheme val="minor"/>
      </rPr>
      <t>WKF</t>
    </r>
    <r>
      <rPr>
        <b/>
        <sz val="10"/>
        <color indexed="8"/>
        <rFont val="Calibri"/>
        <family val="2"/>
        <charset val="238"/>
        <scheme val="minor"/>
      </rPr>
      <t xml:space="preserve">
chipboard screw, FULLY THREADED, countersunk head, double flat, pozidriv recess, yellow zinc plated, waxed</t>
    </r>
  </si>
  <si>
    <t>WKF 6.0/060 (KG)</t>
  </si>
  <si>
    <t>WKN 5.0/070</t>
  </si>
  <si>
    <t>WKN 4.0/040 (KG)</t>
  </si>
  <si>
    <t>WKN 4.0/080 (KG)</t>
  </si>
  <si>
    <t>WKN 4.5/060 (KG)</t>
  </si>
  <si>
    <t>WKN 4.5/070 (KG)</t>
  </si>
  <si>
    <t>WKN 5.0/120 (KG)</t>
  </si>
  <si>
    <t>WKN 6.0/060 (KG)</t>
  </si>
  <si>
    <t>WKF 3.5/016 (KG)</t>
  </si>
  <si>
    <t>WKF 4.0/020 (KG)</t>
  </si>
  <si>
    <t>WKF 4.0/030 (KG)</t>
  </si>
  <si>
    <t>WKF 5.0/040 (KG)</t>
  </si>
  <si>
    <t xml:space="preserve">Example of full bottom boxes: </t>
  </si>
  <si>
    <t>Total value:</t>
  </si>
  <si>
    <t>ATTENTION - product photos are CLICKABLE - links to website specification</t>
  </si>
  <si>
    <r>
      <rPr>
        <b/>
        <sz val="10"/>
        <color indexed="8"/>
        <rFont val="Calibri"/>
        <family val="2"/>
        <charset val="238"/>
        <scheme val="minor"/>
      </rPr>
      <t>Packing:</t>
    </r>
    <r>
      <rPr>
        <sz val="10"/>
        <color indexed="8"/>
        <rFont val="Calibri"/>
        <family val="2"/>
        <charset val="238"/>
        <scheme val="minor"/>
      </rPr>
      <t xml:space="preserve"> in neutral boxes ( full bottom boxes) with labels (black and white printed stickers), than outer carton with labels, 
                labels according to Buyer. Outer carton weight no more than 20-25 kgs.</t>
    </r>
  </si>
  <si>
    <t>Total weight:</t>
  </si>
  <si>
    <t>WKN 4.0/050</t>
  </si>
  <si>
    <t>WKN 6.0/180</t>
  </si>
  <si>
    <t>WKF 3.5/035</t>
  </si>
  <si>
    <t>WKN 5.0/060 (KG)</t>
  </si>
  <si>
    <t>WKF 3.5/030 (KG)</t>
  </si>
  <si>
    <t>WKF 4.5/040 (KG)</t>
  </si>
  <si>
    <t>WKF 4.5/060 (KG)</t>
  </si>
  <si>
    <t>WKF 4.0/045</t>
  </si>
  <si>
    <t>WKN 6.0/060</t>
  </si>
  <si>
    <t>WKN 4.0/040</t>
  </si>
  <si>
    <t>WKN 4.0/045</t>
  </si>
  <si>
    <t>WKF 3.5/050</t>
  </si>
  <si>
    <t>WKF 5.0/020</t>
  </si>
  <si>
    <t>WKF 4.5/016 (KG)</t>
  </si>
  <si>
    <t>WKF 5.0/020 (KG)</t>
  </si>
  <si>
    <t>WKN 4.0/070</t>
  </si>
  <si>
    <t>WKN 4.5/040</t>
  </si>
  <si>
    <t>WKN 4.5/045</t>
  </si>
  <si>
    <t>WKN 4.5/050</t>
  </si>
  <si>
    <t>WKN 4.5/060</t>
  </si>
  <si>
    <t>WKN 4.5/070</t>
  </si>
  <si>
    <t>WKN 5.0/060</t>
  </si>
  <si>
    <t>WKN 5.0/100</t>
  </si>
  <si>
    <t>WKN 5.0/120</t>
  </si>
  <si>
    <t>WKN 6.0/050</t>
  </si>
  <si>
    <t>WKN 6.0/070</t>
  </si>
  <si>
    <t>WKN 6.0/100</t>
  </si>
  <si>
    <t>WKN 6.0/120</t>
  </si>
  <si>
    <t>WKN 6.0/140</t>
  </si>
  <si>
    <t>WKF 3.5/025</t>
  </si>
  <si>
    <t>WKF 3.5/025 (KG)</t>
  </si>
  <si>
    <t>WKF 3.5/040</t>
  </si>
  <si>
    <t>WKF 3.5/045</t>
  </si>
  <si>
    <t>WKF 4.0/016</t>
  </si>
  <si>
    <t>WKF 4.0/020</t>
  </si>
  <si>
    <t>WKF 4.0/025</t>
  </si>
  <si>
    <t>WKF 4.0/035 (KG)</t>
  </si>
  <si>
    <t>WKF 4.0/040</t>
  </si>
  <si>
    <t>WKF 4.0/040 (KG)</t>
  </si>
  <si>
    <t>WKF 4.0/050</t>
  </si>
  <si>
    <t>WKF 4.5/016</t>
  </si>
  <si>
    <t>WKF 4.5/025</t>
  </si>
  <si>
    <t>WKF 4.5/030</t>
  </si>
  <si>
    <t>WKF 4.5/050</t>
  </si>
  <si>
    <t>WKF 4.5/060</t>
  </si>
  <si>
    <t>WKF 5.0/035 (KG)</t>
  </si>
  <si>
    <t>WKF 5.0/050</t>
  </si>
  <si>
    <t>WKN 4.0/045 (KG)</t>
  </si>
  <si>
    <t>WKN 4.5/050 (KG)</t>
  </si>
  <si>
    <t>WKN 5.0/045 (KG)</t>
  </si>
  <si>
    <t>WKN 6.0/110 (KG)</t>
  </si>
  <si>
    <t>WKN 6.0/160 (KG)</t>
  </si>
  <si>
    <t>WKF 2.5/020 (KG)</t>
  </si>
  <si>
    <t>WKF 4.0/050 (KG)</t>
  </si>
  <si>
    <t>WKF 5.0/050 (KG)</t>
  </si>
  <si>
    <r>
      <t xml:space="preserve">Quantity to be adjusted to fit into </t>
    </r>
    <r>
      <rPr>
        <b/>
        <sz val="10"/>
        <color rgb="FFFF0000"/>
        <rFont val="Calibri"/>
        <family val="2"/>
        <charset val="238"/>
        <scheme val="minor"/>
      </rPr>
      <t xml:space="preserve">3 </t>
    </r>
    <r>
      <rPr>
        <sz val="10"/>
        <color indexed="8"/>
        <rFont val="Calibri"/>
        <family val="2"/>
        <charset val="238"/>
        <scheme val="minor"/>
      </rPr>
      <t>x FCL 20ft (quantity allowance +/- 10%)</t>
    </r>
  </si>
  <si>
    <r>
      <t>dated 10</t>
    </r>
    <r>
      <rPr>
        <b/>
        <vertAlign val="superscript"/>
        <sz val="10"/>
        <color indexed="8"/>
        <rFont val="Calibri"/>
        <family val="2"/>
        <charset val="238"/>
        <scheme val="minor"/>
      </rPr>
      <t>th</t>
    </r>
    <r>
      <rPr>
        <b/>
        <sz val="10"/>
        <color indexed="8"/>
        <rFont val="Calibri"/>
        <family val="2"/>
        <charset val="238"/>
        <scheme val="minor"/>
      </rPr>
      <t xml:space="preserve"> May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</si>
</sst>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#,##0.0"/>
    <numFmt numFmtId="166" formatCode="#,##0.00&quot; kg&quot;"/>
  </numFmts>
  <fonts count="34"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0"/>
      <color rgb="FF0070C0"/>
      <name val="Calibri"/>
      <family val="2"/>
      <charset val="238"/>
      <scheme val="minor"/>
    </font>
    <font>
      <u/>
      <sz val="10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9" applyNumberFormat="0" applyAlignment="0" applyProtection="0"/>
    <xf numFmtId="0" fontId="1" fillId="0" borderId="0"/>
  </cellStyleXfs>
  <cellXfs count="81">
    <xf numFmtId="0" fontId="0" fillId="0" borderId="0" xfId="0"/>
    <xf numFmtId="0" fontId="16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4" fontId="16" fillId="0" borderId="0" xfId="0" applyNumberFormat="1" applyFont="1"/>
    <xf numFmtId="0" fontId="21" fillId="0" borderId="0" xfId="0" applyFont="1" applyAlignment="1">
      <alignment vertical="center"/>
    </xf>
    <xf numFmtId="0" fontId="17" fillId="0" borderId="0" xfId="0" applyFont="1" applyBorder="1"/>
    <xf numFmtId="164" fontId="23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24" fillId="0" borderId="0" xfId="0" applyFont="1"/>
    <xf numFmtId="3" fontId="17" fillId="0" borderId="10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164" fontId="27" fillId="0" borderId="10" xfId="0" applyNumberFormat="1" applyFont="1" applyBorder="1" applyAlignment="1">
      <alignment horizontal="right"/>
    </xf>
    <xf numFmtId="164" fontId="28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/>
    </xf>
    <xf numFmtId="3" fontId="17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4" fontId="20" fillId="0" borderId="0" xfId="0" applyNumberFormat="1" applyFont="1" applyAlignment="1">
      <alignment horizontal="left"/>
    </xf>
    <xf numFmtId="2" fontId="18" fillId="0" borderId="10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12" xfId="0" applyFont="1" applyBorder="1" applyAlignment="1">
      <alignment horizontal="right"/>
    </xf>
    <xf numFmtId="164" fontId="17" fillId="0" borderId="12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6" fontId="17" fillId="0" borderId="10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center"/>
    </xf>
    <xf numFmtId="166" fontId="28" fillId="0" borderId="10" xfId="0" applyNumberFormat="1" applyFont="1" applyBorder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164" fontId="17" fillId="0" borderId="13" xfId="0" applyNumberFormat="1" applyFont="1" applyBorder="1" applyAlignment="1">
      <alignment horizontal="center"/>
    </xf>
    <xf numFmtId="165" fontId="17" fillId="0" borderId="13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166" fontId="27" fillId="0" borderId="0" xfId="0" applyNumberFormat="1" applyFont="1"/>
    <xf numFmtId="164" fontId="27" fillId="0" borderId="0" xfId="0" applyNumberFormat="1" applyFont="1"/>
    <xf numFmtId="0" fontId="32" fillId="0" borderId="0" xfId="0" applyFont="1" applyAlignment="1">
      <alignment horizontal="right"/>
    </xf>
    <xf numFmtId="4" fontId="32" fillId="0" borderId="0" xfId="0" applyNumberFormat="1" applyFont="1" applyAlignment="1">
      <alignment horizontal="right"/>
    </xf>
    <xf numFmtId="0" fontId="18" fillId="0" borderId="0" xfId="0" applyNumberFormat="1" applyFont="1"/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Fill="1" applyAlignment="1">
      <alignment horizontal="center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1" xr:uid="{00000000-0005-0000-0000-00000F000000}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test.arvex.pl/com_product_info/task,product_view/catid,84/gid,13/pid,354/Itemid,71/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test.arvex.pl/com_product_info/task,product_view/catid,84/gid,13/pid,353/Itemid,71/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19050</xdr:rowOff>
    </xdr:from>
    <xdr:to>
      <xdr:col>3</xdr:col>
      <xdr:colOff>1117904</xdr:colOff>
      <xdr:row>20</xdr:row>
      <xdr:rowOff>655415</xdr:rowOff>
    </xdr:to>
    <xdr:pic>
      <xdr:nvPicPr>
        <xdr:cNvPr id="5" name="Obraz 4" descr="C:\Users\export\AppData\Local\Microsoft\Windows\Temporary Internet Files\Content.Outlook\AKFB1N2E\xl_photo-WKN_6x60_B_2015-09-29 (002)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85975"/>
          <a:ext cx="3743325" cy="636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80</xdr:row>
      <xdr:rowOff>0</xdr:rowOff>
    </xdr:from>
    <xdr:to>
      <xdr:col>3</xdr:col>
      <xdr:colOff>851205</xdr:colOff>
      <xdr:row>81</xdr:row>
      <xdr:rowOff>277273</xdr:rowOff>
    </xdr:to>
    <xdr:pic>
      <xdr:nvPicPr>
        <xdr:cNvPr id="4" name="Obraz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7650" y="15125700"/>
          <a:ext cx="3651555" cy="620173"/>
        </a:xfrm>
        <a:prstGeom prst="rect">
          <a:avLst/>
        </a:prstGeom>
      </xdr:spPr>
    </xdr:pic>
    <xdr:clientData/>
  </xdr:twoCellAnchor>
  <xdr:twoCellAnchor editAs="oneCell">
    <xdr:from>
      <xdr:col>0</xdr:col>
      <xdr:colOff>140391</xdr:colOff>
      <xdr:row>11</xdr:row>
      <xdr:rowOff>66675</xdr:rowOff>
    </xdr:from>
    <xdr:to>
      <xdr:col>3</xdr:col>
      <xdr:colOff>686691</xdr:colOff>
      <xdr:row>16</xdr:row>
      <xdr:rowOff>161925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91" y="1847436"/>
          <a:ext cx="3594300" cy="1047750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876301</xdr:colOff>
      <xdr:row>10</xdr:row>
      <xdr:rowOff>133351</xdr:rowOff>
    </xdr:from>
    <xdr:to>
      <xdr:col>6</xdr:col>
      <xdr:colOff>228600</xdr:colOff>
      <xdr:row>16</xdr:row>
      <xdr:rowOff>132522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1" y="1723612"/>
          <a:ext cx="2590799" cy="11421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PORT/Mocowania/ZAM&#211;WIENIA/WKH_WKF_WKN/2019-09/Zapytanie/zapotrzebowanie/zapotrzebowanie_WKN_WKF_2019-09-20_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cja"/>
      <sheetName val="Cennik (OZ)"/>
      <sheetName val="Zejście (kontrah)"/>
      <sheetName val="Stan"/>
      <sheetName val="Ddr1"/>
      <sheetName val="Ddr2"/>
      <sheetName val="Ddr3"/>
      <sheetName val="Zam_specjalne"/>
      <sheetName val="Wycofane"/>
      <sheetName val="Kartony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I1" t="str">
            <v>Azja</v>
          </cell>
        </row>
        <row r="2">
          <cell r="I2" t="str">
            <v>Europa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vex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5"/>
  <sheetViews>
    <sheetView tabSelected="1" view="pageBreakPreview" topLeftCell="A94" zoomScale="70" zoomScaleNormal="100" zoomScaleSheetLayoutView="70" workbookViewId="0">
      <selection activeCell="M120" sqref="M120"/>
    </sheetView>
  </sheetViews>
  <sheetFormatPr defaultColWidth="9" defaultRowHeight="12.75"/>
  <cols>
    <col min="1" max="1" width="14.25" style="7" customWidth="1"/>
    <col min="2" max="2" width="10.125" style="7" customWidth="1"/>
    <col min="3" max="3" width="15.625" style="8" customWidth="1"/>
    <col min="4" max="4" width="14.875" style="17" customWidth="1"/>
    <col min="5" max="6" width="13.75" style="15" customWidth="1"/>
    <col min="7" max="7" width="13.75" style="18" customWidth="1"/>
    <col min="8" max="8" width="13.75" style="15" customWidth="1"/>
    <col min="9" max="9" width="10.875" style="15" bestFit="1" customWidth="1"/>
    <col min="10" max="10" width="13.75" style="15" customWidth="1"/>
    <col min="11" max="16384" width="9" style="15"/>
  </cols>
  <sheetData>
    <row r="1" spans="1:8" ht="15" customHeight="1">
      <c r="A1" s="30" t="s">
        <v>0</v>
      </c>
      <c r="B1" s="36"/>
      <c r="C1" s="3"/>
      <c r="D1" s="76" t="s">
        <v>1</v>
      </c>
      <c r="E1" s="76"/>
      <c r="F1" s="4" t="s">
        <v>120</v>
      </c>
      <c r="H1" s="5"/>
    </row>
    <row r="2" spans="1:8" ht="15" customHeight="1">
      <c r="A2" s="2" t="s">
        <v>8</v>
      </c>
      <c r="C2" s="3"/>
      <c r="D2" s="5"/>
      <c r="H2" s="5"/>
    </row>
    <row r="3" spans="1:8" ht="15" customHeight="1">
      <c r="A3" s="31" t="s">
        <v>12</v>
      </c>
      <c r="B3" s="37"/>
      <c r="C3" s="32"/>
      <c r="D3" s="6"/>
      <c r="F3" s="72" t="s">
        <v>63</v>
      </c>
      <c r="G3" s="70">
        <f>E131</f>
        <v>60503.9</v>
      </c>
      <c r="H3" s="6"/>
    </row>
    <row r="4" spans="1:8" ht="15" customHeight="1">
      <c r="A4" s="2" t="s">
        <v>2</v>
      </c>
      <c r="B4" s="47" t="s">
        <v>36</v>
      </c>
      <c r="D4" s="5"/>
      <c r="E4" s="5"/>
      <c r="F4" s="73" t="s">
        <v>60</v>
      </c>
      <c r="G4" s="71">
        <f>D131</f>
        <v>0</v>
      </c>
      <c r="H4" s="5"/>
    </row>
    <row r="5" spans="1:8" ht="15" customHeight="1">
      <c r="A5" s="77" t="s">
        <v>119</v>
      </c>
      <c r="B5" s="77"/>
      <c r="C5" s="77"/>
      <c r="D5" s="77"/>
      <c r="E5" s="77"/>
      <c r="F5" s="77"/>
      <c r="G5" s="77"/>
      <c r="H5" s="55"/>
    </row>
    <row r="6" spans="1:8" ht="6" customHeight="1">
      <c r="A6" s="68"/>
      <c r="B6" s="68"/>
      <c r="C6" s="68"/>
      <c r="D6" s="68"/>
      <c r="E6" s="68"/>
      <c r="F6" s="68"/>
      <c r="G6" s="68"/>
      <c r="H6" s="55"/>
    </row>
    <row r="7" spans="1:8" ht="15" customHeight="1">
      <c r="A7" s="77" t="s">
        <v>40</v>
      </c>
      <c r="B7" s="77"/>
      <c r="C7" s="77"/>
      <c r="D7" s="77"/>
      <c r="E7" s="77"/>
      <c r="F7" s="77"/>
      <c r="G7" s="77"/>
      <c r="H7" s="55"/>
    </row>
    <row r="8" spans="1:8" ht="15" customHeight="1">
      <c r="A8" s="78" t="s">
        <v>39</v>
      </c>
      <c r="B8" s="78"/>
      <c r="C8" s="78"/>
      <c r="D8" s="78"/>
      <c r="E8" s="78"/>
      <c r="F8" s="78"/>
      <c r="G8" s="78"/>
      <c r="H8" s="56"/>
    </row>
    <row r="9" spans="1:8" ht="6" customHeight="1">
      <c r="A9" s="69"/>
      <c r="B9" s="69"/>
      <c r="C9" s="69"/>
      <c r="D9" s="69"/>
      <c r="E9" s="69"/>
      <c r="F9" s="69"/>
      <c r="G9" s="69"/>
      <c r="H9" s="56"/>
    </row>
    <row r="10" spans="1:8" ht="27" customHeight="1">
      <c r="A10" s="79" t="s">
        <v>62</v>
      </c>
      <c r="B10" s="79"/>
      <c r="C10" s="79"/>
      <c r="D10" s="79"/>
      <c r="E10" s="79"/>
      <c r="F10" s="79"/>
      <c r="G10" s="79"/>
      <c r="H10" s="55"/>
    </row>
    <row r="11" spans="1:8" ht="15" customHeight="1">
      <c r="A11" s="57" t="s">
        <v>59</v>
      </c>
      <c r="B11" s="57"/>
      <c r="C11" s="57"/>
      <c r="D11" s="57"/>
      <c r="E11" s="57"/>
      <c r="F11" s="57"/>
      <c r="G11" s="57"/>
      <c r="H11" s="55"/>
    </row>
    <row r="12" spans="1:8" ht="15" customHeight="1">
      <c r="A12" s="57"/>
      <c r="B12" s="57"/>
      <c r="C12" s="57"/>
      <c r="D12" s="57"/>
      <c r="E12" s="57"/>
      <c r="F12" s="57"/>
      <c r="G12" s="57"/>
      <c r="H12" s="55"/>
    </row>
    <row r="13" spans="1:8" ht="15" customHeight="1">
      <c r="A13" s="57"/>
      <c r="B13" s="57"/>
      <c r="C13" s="57"/>
      <c r="D13" s="57"/>
      <c r="E13" s="57"/>
      <c r="F13" s="57"/>
      <c r="G13" s="57"/>
      <c r="H13" s="55"/>
    </row>
    <row r="14" spans="1:8" ht="15" customHeight="1">
      <c r="A14" s="57"/>
      <c r="B14" s="57"/>
      <c r="C14" s="57"/>
      <c r="D14" s="57"/>
      <c r="E14" s="57"/>
      <c r="F14" s="57"/>
      <c r="G14" s="57"/>
      <c r="H14" s="55"/>
    </row>
    <row r="15" spans="1:8" ht="15" customHeight="1">
      <c r="A15" s="57"/>
      <c r="B15" s="57"/>
      <c r="C15" s="57"/>
      <c r="D15" s="57"/>
      <c r="E15" s="57"/>
      <c r="F15" s="57"/>
      <c r="G15" s="57"/>
      <c r="H15" s="55"/>
    </row>
    <row r="16" spans="1:8" ht="15" customHeight="1">
      <c r="A16" s="57"/>
      <c r="B16" s="57"/>
      <c r="C16" s="57"/>
      <c r="D16" s="57"/>
      <c r="E16" s="57"/>
      <c r="F16" s="57"/>
      <c r="G16" s="57"/>
      <c r="H16" s="55"/>
    </row>
    <row r="17" spans="1:11" ht="15" customHeight="1">
      <c r="A17" s="57"/>
      <c r="B17" s="57"/>
      <c r="C17" s="57"/>
      <c r="D17" s="57"/>
      <c r="E17" s="57"/>
      <c r="F17" s="57"/>
      <c r="G17" s="57"/>
      <c r="H17" s="55"/>
    </row>
    <row r="18" spans="1:11" ht="15" customHeight="1">
      <c r="A18" s="80" t="s">
        <v>61</v>
      </c>
      <c r="B18" s="80"/>
      <c r="C18" s="80"/>
      <c r="D18" s="80"/>
      <c r="E18" s="80"/>
      <c r="F18" s="80"/>
      <c r="G18" s="80"/>
      <c r="H18" s="13"/>
    </row>
    <row r="19" spans="1:11" ht="9.75" customHeight="1">
      <c r="A19" s="16"/>
      <c r="B19" s="16"/>
      <c r="C19" s="11"/>
      <c r="D19" s="14"/>
      <c r="E19" s="12"/>
      <c r="F19" s="12"/>
      <c r="G19" s="13"/>
      <c r="H19" s="13"/>
    </row>
    <row r="20" spans="1:11" s="1" customFormat="1" ht="24.75" customHeight="1">
      <c r="A20" s="75" t="s">
        <v>41</v>
      </c>
      <c r="B20" s="75"/>
      <c r="C20" s="75"/>
      <c r="D20" s="75"/>
      <c r="E20" s="75"/>
      <c r="F20" s="75"/>
      <c r="G20" s="75"/>
      <c r="H20" s="75"/>
    </row>
    <row r="21" spans="1:11" ht="53.25" customHeight="1">
      <c r="A21" s="27"/>
      <c r="B21" s="51"/>
    </row>
    <row r="22" spans="1:11" s="19" customFormat="1" ht="30" customHeight="1">
      <c r="A22" s="23" t="s">
        <v>7</v>
      </c>
      <c r="B22" s="40" t="s">
        <v>42</v>
      </c>
      <c r="C22" s="23" t="s">
        <v>43</v>
      </c>
      <c r="D22" s="23" t="s">
        <v>3</v>
      </c>
      <c r="E22" s="24" t="s">
        <v>4</v>
      </c>
      <c r="F22" s="23" t="s">
        <v>5</v>
      </c>
      <c r="G22" s="23" t="s">
        <v>6</v>
      </c>
    </row>
    <row r="23" spans="1:11" s="5" customFormat="1" ht="15.75" customHeight="1">
      <c r="A23" s="67" t="s">
        <v>73</v>
      </c>
      <c r="B23" s="46">
        <v>140000</v>
      </c>
      <c r="C23" s="9"/>
      <c r="D23" s="9">
        <f t="shared" ref="D23:D47" si="0">IFERROR(B23/1000*C23,"-")</f>
        <v>0</v>
      </c>
      <c r="E23" s="45">
        <v>2.08</v>
      </c>
      <c r="F23" s="22">
        <f t="shared" ref="F23:F47" si="1">IFERROR(B23/1000*E23,"")</f>
        <v>291.2</v>
      </c>
      <c r="G23" s="28">
        <v>1000</v>
      </c>
      <c r="I23" s="15"/>
      <c r="K23" s="74"/>
    </row>
    <row r="24" spans="1:11" s="5" customFormat="1" ht="15.75" customHeight="1">
      <c r="A24" s="67" t="s">
        <v>74</v>
      </c>
      <c r="B24" s="46">
        <v>200000</v>
      </c>
      <c r="C24" s="9"/>
      <c r="D24" s="9">
        <f t="shared" si="0"/>
        <v>0</v>
      </c>
      <c r="E24" s="45">
        <v>2.2000000000000002</v>
      </c>
      <c r="F24" s="22">
        <f t="shared" si="1"/>
        <v>440.00000000000006</v>
      </c>
      <c r="G24" s="28">
        <v>500</v>
      </c>
      <c r="I24" s="15"/>
      <c r="K24" s="74"/>
    </row>
    <row r="25" spans="1:11" s="5" customFormat="1" ht="15.75" customHeight="1">
      <c r="A25" s="67" t="s">
        <v>64</v>
      </c>
      <c r="B25" s="46">
        <v>100000</v>
      </c>
      <c r="C25" s="9"/>
      <c r="D25" s="9">
        <f t="shared" si="0"/>
        <v>0</v>
      </c>
      <c r="E25" s="45">
        <v>2.52</v>
      </c>
      <c r="F25" s="22">
        <f t="shared" si="1"/>
        <v>252</v>
      </c>
      <c r="G25" s="28">
        <v>500</v>
      </c>
      <c r="I25" s="15"/>
      <c r="K25" s="74"/>
    </row>
    <row r="26" spans="1:11" s="5" customFormat="1" ht="15.75" customHeight="1">
      <c r="A26" s="67" t="s">
        <v>13</v>
      </c>
      <c r="B26" s="46">
        <v>400000</v>
      </c>
      <c r="C26" s="9"/>
      <c r="D26" s="9">
        <f t="shared" si="0"/>
        <v>0</v>
      </c>
      <c r="E26" s="45">
        <v>3.04</v>
      </c>
      <c r="F26" s="22">
        <f t="shared" si="1"/>
        <v>1216</v>
      </c>
      <c r="G26" s="28">
        <v>500</v>
      </c>
      <c r="I26" s="15"/>
      <c r="K26" s="74"/>
    </row>
    <row r="27" spans="1:11" s="5" customFormat="1" ht="15.75" customHeight="1">
      <c r="A27" s="67" t="s">
        <v>79</v>
      </c>
      <c r="B27" s="46">
        <v>70000</v>
      </c>
      <c r="C27" s="9"/>
      <c r="D27" s="9">
        <f t="shared" si="0"/>
        <v>0</v>
      </c>
      <c r="E27" s="45">
        <v>3.4399999999999995</v>
      </c>
      <c r="F27" s="22">
        <f t="shared" si="1"/>
        <v>240.79999999999995</v>
      </c>
      <c r="G27" s="28">
        <v>500</v>
      </c>
      <c r="I27" s="15"/>
      <c r="K27" s="74"/>
    </row>
    <row r="28" spans="1:11" s="5" customFormat="1" ht="15.75" customHeight="1">
      <c r="A28" s="67" t="s">
        <v>14</v>
      </c>
      <c r="B28" s="46">
        <v>100000</v>
      </c>
      <c r="C28" s="9"/>
      <c r="D28" s="9">
        <f t="shared" si="0"/>
        <v>0</v>
      </c>
      <c r="E28" s="45">
        <v>3.71</v>
      </c>
      <c r="F28" s="22">
        <f t="shared" si="1"/>
        <v>371</v>
      </c>
      <c r="G28" s="28">
        <v>500</v>
      </c>
      <c r="I28" s="15"/>
      <c r="K28" s="74"/>
    </row>
    <row r="29" spans="1:11" s="5" customFormat="1" ht="15.75" customHeight="1">
      <c r="A29" s="67" t="s">
        <v>80</v>
      </c>
      <c r="B29" s="46">
        <v>100000</v>
      </c>
      <c r="C29" s="9"/>
      <c r="D29" s="9">
        <f t="shared" si="0"/>
        <v>0</v>
      </c>
      <c r="E29" s="45">
        <v>2.68</v>
      </c>
      <c r="F29" s="22">
        <f t="shared" si="1"/>
        <v>268</v>
      </c>
      <c r="G29" s="28">
        <v>500</v>
      </c>
      <c r="I29" s="15"/>
      <c r="K29" s="74"/>
    </row>
    <row r="30" spans="1:11" s="5" customFormat="1" ht="15.75" customHeight="1">
      <c r="A30" s="67" t="s">
        <v>81</v>
      </c>
      <c r="B30" s="46">
        <v>100000</v>
      </c>
      <c r="C30" s="9"/>
      <c r="D30" s="9">
        <f t="shared" si="0"/>
        <v>0</v>
      </c>
      <c r="E30" s="45">
        <v>2.9</v>
      </c>
      <c r="F30" s="22">
        <f t="shared" si="1"/>
        <v>290</v>
      </c>
      <c r="G30" s="28">
        <v>500</v>
      </c>
      <c r="I30" s="15"/>
      <c r="K30" s="74"/>
    </row>
    <row r="31" spans="1:11" s="5" customFormat="1" ht="15.75" customHeight="1">
      <c r="A31" s="67" t="s">
        <v>82</v>
      </c>
      <c r="B31" s="46">
        <v>90000</v>
      </c>
      <c r="C31" s="9"/>
      <c r="D31" s="9">
        <f t="shared" si="0"/>
        <v>0</v>
      </c>
      <c r="E31" s="45">
        <v>3.3600000000000003</v>
      </c>
      <c r="F31" s="22">
        <f t="shared" si="1"/>
        <v>302.40000000000003</v>
      </c>
      <c r="G31" s="28">
        <v>500</v>
      </c>
      <c r="I31" s="15"/>
      <c r="K31" s="74"/>
    </row>
    <row r="32" spans="1:11" s="5" customFormat="1" ht="15.75" customHeight="1">
      <c r="A32" s="67" t="s">
        <v>83</v>
      </c>
      <c r="B32" s="46">
        <v>80000</v>
      </c>
      <c r="C32" s="9"/>
      <c r="D32" s="9">
        <f t="shared" si="0"/>
        <v>0</v>
      </c>
      <c r="E32" s="45">
        <v>3.8200000000000003</v>
      </c>
      <c r="F32" s="22">
        <f t="shared" si="1"/>
        <v>305.60000000000002</v>
      </c>
      <c r="G32" s="28">
        <v>500</v>
      </c>
      <c r="I32" s="15"/>
      <c r="K32" s="74"/>
    </row>
    <row r="33" spans="1:11" s="5" customFormat="1" ht="15.75" customHeight="1">
      <c r="A33" s="67" t="s">
        <v>84</v>
      </c>
      <c r="B33" s="46">
        <v>110000</v>
      </c>
      <c r="C33" s="9"/>
      <c r="D33" s="9">
        <f t="shared" si="0"/>
        <v>0</v>
      </c>
      <c r="E33" s="45">
        <v>4.3499999999999996</v>
      </c>
      <c r="F33" s="22">
        <f t="shared" si="1"/>
        <v>478.49999999999994</v>
      </c>
      <c r="G33" s="28">
        <v>500</v>
      </c>
      <c r="I33" s="15"/>
      <c r="K33" s="74"/>
    </row>
    <row r="34" spans="1:11" s="5" customFormat="1" ht="15.75" customHeight="1">
      <c r="A34" s="67" t="s">
        <v>15</v>
      </c>
      <c r="B34" s="46">
        <v>100000</v>
      </c>
      <c r="C34" s="9"/>
      <c r="D34" s="9">
        <f t="shared" si="0"/>
        <v>0</v>
      </c>
      <c r="E34" s="45">
        <v>3.9800000000000004</v>
      </c>
      <c r="F34" s="22">
        <f t="shared" si="1"/>
        <v>398.00000000000006</v>
      </c>
      <c r="G34" s="28">
        <v>500</v>
      </c>
      <c r="I34" s="15"/>
      <c r="K34" s="74"/>
    </row>
    <row r="35" spans="1:11" s="5" customFormat="1" ht="15.75" customHeight="1">
      <c r="A35" s="67" t="s">
        <v>85</v>
      </c>
      <c r="B35" s="46">
        <v>160000</v>
      </c>
      <c r="C35" s="9"/>
      <c r="D35" s="9">
        <f t="shared" si="0"/>
        <v>0</v>
      </c>
      <c r="E35" s="45">
        <v>4.6800000000000006</v>
      </c>
      <c r="F35" s="22">
        <f t="shared" si="1"/>
        <v>748.80000000000007</v>
      </c>
      <c r="G35" s="28">
        <v>500</v>
      </c>
      <c r="I35" s="15"/>
      <c r="K35" s="74"/>
    </row>
    <row r="36" spans="1:11" s="5" customFormat="1" ht="15.75" customHeight="1">
      <c r="A36" s="67" t="s">
        <v>48</v>
      </c>
      <c r="B36" s="46">
        <v>90000</v>
      </c>
      <c r="C36" s="9"/>
      <c r="D36" s="9">
        <f t="shared" si="0"/>
        <v>0</v>
      </c>
      <c r="E36" s="45">
        <v>5.3000000000000007</v>
      </c>
      <c r="F36" s="22">
        <f t="shared" si="1"/>
        <v>477.00000000000006</v>
      </c>
      <c r="G36" s="28">
        <v>200</v>
      </c>
      <c r="I36" s="15"/>
      <c r="K36" s="74"/>
    </row>
    <row r="37" spans="1:11" s="5" customFormat="1" ht="15.75" customHeight="1">
      <c r="A37" s="67" t="s">
        <v>16</v>
      </c>
      <c r="B37" s="46">
        <v>130000</v>
      </c>
      <c r="C37" s="9"/>
      <c r="D37" s="9">
        <f t="shared" si="0"/>
        <v>0</v>
      </c>
      <c r="E37" s="45">
        <v>6.25</v>
      </c>
      <c r="F37" s="22">
        <f t="shared" si="1"/>
        <v>812.5</v>
      </c>
      <c r="G37" s="28">
        <v>200</v>
      </c>
      <c r="I37" s="15"/>
      <c r="K37" s="74"/>
    </row>
    <row r="38" spans="1:11" s="5" customFormat="1" ht="15.75" customHeight="1">
      <c r="A38" s="67" t="s">
        <v>86</v>
      </c>
      <c r="B38" s="46">
        <v>190000</v>
      </c>
      <c r="C38" s="9"/>
      <c r="D38" s="9">
        <f t="shared" si="0"/>
        <v>0</v>
      </c>
      <c r="E38" s="45">
        <v>7.8800000000000008</v>
      </c>
      <c r="F38" s="22">
        <f t="shared" si="1"/>
        <v>1497.2</v>
      </c>
      <c r="G38" s="28">
        <v>200</v>
      </c>
      <c r="I38" s="15"/>
      <c r="K38" s="74"/>
    </row>
    <row r="39" spans="1:11" s="5" customFormat="1" ht="15.75" customHeight="1">
      <c r="A39" s="67" t="s">
        <v>87</v>
      </c>
      <c r="B39" s="46">
        <v>130000</v>
      </c>
      <c r="C39" s="9"/>
      <c r="D39" s="9">
        <f t="shared" si="0"/>
        <v>0</v>
      </c>
      <c r="E39" s="45">
        <v>9.02</v>
      </c>
      <c r="F39" s="22">
        <f t="shared" si="1"/>
        <v>1172.5999999999999</v>
      </c>
      <c r="G39" s="28">
        <v>200</v>
      </c>
      <c r="I39" s="15"/>
      <c r="K39" s="74"/>
    </row>
    <row r="40" spans="1:11" s="5" customFormat="1" ht="15.75" customHeight="1">
      <c r="A40" s="67" t="s">
        <v>88</v>
      </c>
      <c r="B40" s="46">
        <v>50000</v>
      </c>
      <c r="C40" s="9"/>
      <c r="D40" s="9">
        <f t="shared" si="0"/>
        <v>0</v>
      </c>
      <c r="E40" s="45">
        <v>6.1</v>
      </c>
      <c r="F40" s="22">
        <f t="shared" si="1"/>
        <v>305</v>
      </c>
      <c r="G40" s="28">
        <v>200</v>
      </c>
      <c r="I40" s="15"/>
      <c r="K40" s="74"/>
    </row>
    <row r="41" spans="1:11" s="5" customFormat="1" ht="15.75" customHeight="1">
      <c r="A41" s="67" t="s">
        <v>72</v>
      </c>
      <c r="B41" s="46">
        <v>40000</v>
      </c>
      <c r="C41" s="9"/>
      <c r="D41" s="9">
        <f t="shared" si="0"/>
        <v>0</v>
      </c>
      <c r="E41" s="45">
        <v>7.1</v>
      </c>
      <c r="F41" s="22">
        <f t="shared" si="1"/>
        <v>284</v>
      </c>
      <c r="G41" s="28">
        <v>200</v>
      </c>
      <c r="I41" s="15"/>
      <c r="K41" s="74"/>
    </row>
    <row r="42" spans="1:11" s="5" customFormat="1" ht="15.75" customHeight="1">
      <c r="A42" s="67" t="s">
        <v>89</v>
      </c>
      <c r="B42" s="46">
        <v>40000</v>
      </c>
      <c r="C42" s="9"/>
      <c r="D42" s="9">
        <f t="shared" si="0"/>
        <v>0</v>
      </c>
      <c r="E42" s="45">
        <v>8.1999999999999993</v>
      </c>
      <c r="F42" s="22">
        <f t="shared" si="1"/>
        <v>328</v>
      </c>
      <c r="G42" s="28">
        <v>200</v>
      </c>
      <c r="I42" s="15"/>
      <c r="K42" s="74"/>
    </row>
    <row r="43" spans="1:11" s="5" customFormat="1" ht="15.75" customHeight="1">
      <c r="A43" s="67" t="s">
        <v>90</v>
      </c>
      <c r="B43" s="46">
        <v>40000</v>
      </c>
      <c r="C43" s="9"/>
      <c r="D43" s="9">
        <f t="shared" si="0"/>
        <v>0</v>
      </c>
      <c r="E43" s="45">
        <v>11.5</v>
      </c>
      <c r="F43" s="22">
        <f t="shared" si="1"/>
        <v>460</v>
      </c>
      <c r="G43" s="28">
        <v>100</v>
      </c>
      <c r="I43" s="15"/>
      <c r="K43" s="74"/>
    </row>
    <row r="44" spans="1:11" s="5" customFormat="1" ht="15.75" customHeight="1">
      <c r="A44" s="67" t="s">
        <v>91</v>
      </c>
      <c r="B44" s="46">
        <v>30000</v>
      </c>
      <c r="C44" s="9"/>
      <c r="D44" s="9">
        <f t="shared" si="0"/>
        <v>0</v>
      </c>
      <c r="E44" s="45">
        <v>13.5</v>
      </c>
      <c r="F44" s="22">
        <f t="shared" si="1"/>
        <v>405</v>
      </c>
      <c r="G44" s="28">
        <v>100</v>
      </c>
      <c r="I44" s="15"/>
      <c r="K44" s="74"/>
    </row>
    <row r="45" spans="1:11" s="5" customFormat="1" ht="15.75" customHeight="1">
      <c r="A45" s="67" t="s">
        <v>92</v>
      </c>
      <c r="B45" s="46">
        <v>20000</v>
      </c>
      <c r="C45" s="9"/>
      <c r="D45" s="9">
        <f t="shared" si="0"/>
        <v>0</v>
      </c>
      <c r="E45" s="45">
        <v>15.700000000000001</v>
      </c>
      <c r="F45" s="22">
        <f t="shared" si="1"/>
        <v>314</v>
      </c>
      <c r="G45" s="28">
        <v>100</v>
      </c>
      <c r="I45" s="15"/>
      <c r="K45" s="74"/>
    </row>
    <row r="46" spans="1:11" s="5" customFormat="1" ht="15.75" customHeight="1">
      <c r="A46" s="67" t="s">
        <v>17</v>
      </c>
      <c r="B46" s="46">
        <v>30000</v>
      </c>
      <c r="C46" s="9"/>
      <c r="D46" s="9">
        <f t="shared" si="0"/>
        <v>0</v>
      </c>
      <c r="E46" s="45">
        <v>18.2</v>
      </c>
      <c r="F46" s="22">
        <f t="shared" si="1"/>
        <v>546</v>
      </c>
      <c r="G46" s="28">
        <v>100</v>
      </c>
      <c r="I46" s="15"/>
      <c r="K46" s="74"/>
    </row>
    <row r="47" spans="1:11" s="5" customFormat="1" ht="15.75" customHeight="1">
      <c r="A47" s="67" t="s">
        <v>65</v>
      </c>
      <c r="B47" s="46">
        <v>40000</v>
      </c>
      <c r="C47" s="9"/>
      <c r="D47" s="9">
        <f t="shared" si="0"/>
        <v>0</v>
      </c>
      <c r="E47" s="45">
        <v>20.6</v>
      </c>
      <c r="F47" s="22">
        <f t="shared" si="1"/>
        <v>824</v>
      </c>
      <c r="G47" s="28">
        <v>100</v>
      </c>
      <c r="I47" s="15"/>
      <c r="K47" s="74"/>
    </row>
    <row r="48" spans="1:11">
      <c r="A48" s="58"/>
      <c r="B48" s="59"/>
      <c r="C48" s="41" t="s">
        <v>11</v>
      </c>
      <c r="D48" s="29">
        <f>SUM(D23:D47)</f>
        <v>0</v>
      </c>
      <c r="E48" s="60"/>
      <c r="F48" s="52">
        <f>SUM(F23:F47)</f>
        <v>13027.6</v>
      </c>
      <c r="G48" s="42"/>
    </row>
    <row r="49" spans="1:11">
      <c r="A49" s="16"/>
      <c r="B49" s="11"/>
      <c r="C49" s="61"/>
      <c r="D49" s="62"/>
      <c r="E49" s="25"/>
      <c r="F49" s="63"/>
      <c r="G49" s="42"/>
    </row>
    <row r="50" spans="1:11" s="27" customFormat="1" ht="30" customHeight="1">
      <c r="A50" s="23" t="s">
        <v>7</v>
      </c>
      <c r="B50" s="40" t="s">
        <v>44</v>
      </c>
      <c r="C50" s="23" t="s">
        <v>45</v>
      </c>
      <c r="D50" s="23" t="s">
        <v>3</v>
      </c>
      <c r="E50" s="24" t="s">
        <v>5</v>
      </c>
      <c r="F50" s="23" t="s">
        <v>9</v>
      </c>
    </row>
    <row r="51" spans="1:11" s="5" customFormat="1" ht="15.75" customHeight="1">
      <c r="A51" s="67" t="s">
        <v>49</v>
      </c>
      <c r="B51" s="46">
        <v>300</v>
      </c>
      <c r="C51" s="9"/>
      <c r="D51" s="9">
        <f t="shared" ref="D51:D75" si="2">IFERROR(B51*C51,"-")</f>
        <v>0</v>
      </c>
      <c r="E51" s="45">
        <f t="shared" ref="E51:E75" si="3">B51</f>
        <v>300</v>
      </c>
      <c r="F51" s="22">
        <v>5</v>
      </c>
      <c r="I51" s="15"/>
      <c r="K51" s="74"/>
    </row>
    <row r="52" spans="1:11" s="5" customFormat="1" ht="15.75" customHeight="1">
      <c r="A52" s="67" t="s">
        <v>111</v>
      </c>
      <c r="B52" s="46">
        <v>300</v>
      </c>
      <c r="C52" s="9"/>
      <c r="D52" s="9">
        <f t="shared" si="2"/>
        <v>0</v>
      </c>
      <c r="E52" s="45">
        <f t="shared" si="3"/>
        <v>300</v>
      </c>
      <c r="F52" s="22">
        <v>5</v>
      </c>
      <c r="I52" s="15"/>
      <c r="K52" s="74"/>
    </row>
    <row r="53" spans="1:11" s="5" customFormat="1" ht="15.75" customHeight="1">
      <c r="A53" s="67" t="s">
        <v>18</v>
      </c>
      <c r="B53" s="46">
        <v>600</v>
      </c>
      <c r="C53" s="9"/>
      <c r="D53" s="9">
        <f t="shared" si="2"/>
        <v>0</v>
      </c>
      <c r="E53" s="45">
        <f t="shared" si="3"/>
        <v>600</v>
      </c>
      <c r="F53" s="22">
        <v>5</v>
      </c>
      <c r="I53" s="15"/>
      <c r="K53" s="74"/>
    </row>
    <row r="54" spans="1:11" s="5" customFormat="1" ht="15.75" customHeight="1">
      <c r="A54" s="67" t="s">
        <v>19</v>
      </c>
      <c r="B54" s="46">
        <v>1100</v>
      </c>
      <c r="C54" s="9"/>
      <c r="D54" s="9">
        <f t="shared" si="2"/>
        <v>0</v>
      </c>
      <c r="E54" s="45">
        <f t="shared" si="3"/>
        <v>1100</v>
      </c>
      <c r="F54" s="22">
        <v>5</v>
      </c>
      <c r="I54" s="15"/>
      <c r="K54" s="74"/>
    </row>
    <row r="55" spans="1:11" s="5" customFormat="1" ht="15.75" customHeight="1">
      <c r="A55" s="67" t="s">
        <v>20</v>
      </c>
      <c r="B55" s="46">
        <v>1000</v>
      </c>
      <c r="C55" s="9"/>
      <c r="D55" s="9">
        <f t="shared" si="2"/>
        <v>0</v>
      </c>
      <c r="E55" s="45">
        <f t="shared" si="3"/>
        <v>1000</v>
      </c>
      <c r="F55" s="22">
        <v>5</v>
      </c>
      <c r="I55" s="15"/>
      <c r="K55" s="74"/>
    </row>
    <row r="56" spans="1:11" s="5" customFormat="1" ht="15.75" customHeight="1">
      <c r="A56" s="67" t="s">
        <v>50</v>
      </c>
      <c r="B56" s="46">
        <v>400</v>
      </c>
      <c r="C56" s="9"/>
      <c r="D56" s="9">
        <f t="shared" si="2"/>
        <v>0</v>
      </c>
      <c r="E56" s="45">
        <f t="shared" si="3"/>
        <v>400</v>
      </c>
      <c r="F56" s="22">
        <v>5</v>
      </c>
      <c r="I56" s="15"/>
      <c r="K56" s="74"/>
    </row>
    <row r="57" spans="1:11" s="5" customFormat="1" ht="15.75" customHeight="1">
      <c r="A57" s="67" t="s">
        <v>112</v>
      </c>
      <c r="B57" s="46">
        <v>700</v>
      </c>
      <c r="C57" s="9"/>
      <c r="D57" s="9">
        <f t="shared" si="2"/>
        <v>0</v>
      </c>
      <c r="E57" s="45">
        <f t="shared" si="3"/>
        <v>700</v>
      </c>
      <c r="F57" s="22">
        <v>5</v>
      </c>
      <c r="I57" s="15"/>
      <c r="K57" s="74"/>
    </row>
    <row r="58" spans="1:11" s="5" customFormat="1" ht="15.75" customHeight="1">
      <c r="A58" s="67" t="s">
        <v>51</v>
      </c>
      <c r="B58" s="46">
        <v>300</v>
      </c>
      <c r="C58" s="9"/>
      <c r="D58" s="9">
        <f t="shared" si="2"/>
        <v>0</v>
      </c>
      <c r="E58" s="45">
        <f t="shared" si="3"/>
        <v>300</v>
      </c>
      <c r="F58" s="22">
        <v>5</v>
      </c>
      <c r="I58" s="15"/>
      <c r="K58" s="74"/>
    </row>
    <row r="59" spans="1:11" s="5" customFormat="1" ht="15.75" customHeight="1">
      <c r="A59" s="67" t="s">
        <v>52</v>
      </c>
      <c r="B59" s="46">
        <v>600</v>
      </c>
      <c r="C59" s="9"/>
      <c r="D59" s="9">
        <f t="shared" si="2"/>
        <v>0</v>
      </c>
      <c r="E59" s="45">
        <f t="shared" si="3"/>
        <v>600</v>
      </c>
      <c r="F59" s="22">
        <v>5</v>
      </c>
      <c r="I59" s="15"/>
      <c r="K59" s="74"/>
    </row>
    <row r="60" spans="1:11" s="5" customFormat="1" ht="15.75" customHeight="1">
      <c r="A60" s="67" t="s">
        <v>113</v>
      </c>
      <c r="B60" s="46">
        <v>300</v>
      </c>
      <c r="C60" s="9"/>
      <c r="D60" s="9">
        <f t="shared" si="2"/>
        <v>0</v>
      </c>
      <c r="E60" s="45">
        <f t="shared" si="3"/>
        <v>300</v>
      </c>
      <c r="F60" s="22">
        <v>5</v>
      </c>
      <c r="I60" s="15"/>
      <c r="K60" s="74"/>
    </row>
    <row r="61" spans="1:11" s="5" customFormat="1" ht="15.75" customHeight="1">
      <c r="A61" s="67" t="s">
        <v>21</v>
      </c>
      <c r="B61" s="46">
        <v>900</v>
      </c>
      <c r="C61" s="9"/>
      <c r="D61" s="9">
        <f t="shared" si="2"/>
        <v>0</v>
      </c>
      <c r="E61" s="45">
        <f t="shared" si="3"/>
        <v>900</v>
      </c>
      <c r="F61" s="22">
        <v>5</v>
      </c>
      <c r="I61" s="15"/>
      <c r="K61" s="74"/>
    </row>
    <row r="62" spans="1:11" s="5" customFormat="1" ht="15.75" customHeight="1">
      <c r="A62" s="67" t="s">
        <v>67</v>
      </c>
      <c r="B62" s="46">
        <v>1200</v>
      </c>
      <c r="C62" s="9"/>
      <c r="D62" s="9">
        <f t="shared" si="2"/>
        <v>0</v>
      </c>
      <c r="E62" s="45">
        <f t="shared" si="3"/>
        <v>1200</v>
      </c>
      <c r="F62" s="22">
        <v>5</v>
      </c>
      <c r="I62" s="15"/>
      <c r="K62" s="74"/>
    </row>
    <row r="63" spans="1:11" s="5" customFormat="1" ht="15.75" customHeight="1">
      <c r="A63" s="67" t="s">
        <v>22</v>
      </c>
      <c r="B63" s="46">
        <v>1500</v>
      </c>
      <c r="C63" s="9"/>
      <c r="D63" s="9">
        <f t="shared" si="2"/>
        <v>0</v>
      </c>
      <c r="E63" s="45">
        <f t="shared" si="3"/>
        <v>1500</v>
      </c>
      <c r="F63" s="22">
        <v>5</v>
      </c>
      <c r="I63" s="15"/>
      <c r="K63" s="74"/>
    </row>
    <row r="64" spans="1:11" s="5" customFormat="1" ht="15.75" customHeight="1">
      <c r="A64" s="67" t="s">
        <v>23</v>
      </c>
      <c r="B64" s="46">
        <v>1500</v>
      </c>
      <c r="C64" s="9"/>
      <c r="D64" s="9">
        <f t="shared" si="2"/>
        <v>0</v>
      </c>
      <c r="E64" s="45">
        <f t="shared" si="3"/>
        <v>1500</v>
      </c>
      <c r="F64" s="22">
        <v>5</v>
      </c>
      <c r="I64" s="15"/>
      <c r="K64" s="74"/>
    </row>
    <row r="65" spans="1:11" s="5" customFormat="1" ht="15.75" customHeight="1">
      <c r="A65" s="67" t="s">
        <v>24</v>
      </c>
      <c r="B65" s="46">
        <v>400</v>
      </c>
      <c r="C65" s="9"/>
      <c r="D65" s="9">
        <f t="shared" si="2"/>
        <v>0</v>
      </c>
      <c r="E65" s="45">
        <f t="shared" si="3"/>
        <v>400</v>
      </c>
      <c r="F65" s="22">
        <v>5</v>
      </c>
      <c r="I65" s="15"/>
      <c r="K65" s="74"/>
    </row>
    <row r="66" spans="1:11" s="5" customFormat="1" ht="15.75" customHeight="1">
      <c r="A66" s="67" t="s">
        <v>25</v>
      </c>
      <c r="B66" s="46">
        <v>900</v>
      </c>
      <c r="C66" s="9"/>
      <c r="D66" s="9">
        <f t="shared" si="2"/>
        <v>0</v>
      </c>
      <c r="E66" s="45">
        <f t="shared" si="3"/>
        <v>900</v>
      </c>
      <c r="F66" s="22">
        <v>5</v>
      </c>
      <c r="I66" s="15"/>
      <c r="K66" s="74"/>
    </row>
    <row r="67" spans="1:11" s="5" customFormat="1" ht="15.75" customHeight="1">
      <c r="A67" s="67" t="s">
        <v>53</v>
      </c>
      <c r="B67" s="46">
        <v>1200</v>
      </c>
      <c r="C67" s="9"/>
      <c r="D67" s="9">
        <f t="shared" si="2"/>
        <v>0</v>
      </c>
      <c r="E67" s="45">
        <f t="shared" si="3"/>
        <v>1200</v>
      </c>
      <c r="F67" s="22">
        <v>5</v>
      </c>
      <c r="I67" s="15"/>
      <c r="K67" s="74"/>
    </row>
    <row r="68" spans="1:11" s="5" customFormat="1" ht="15.75" customHeight="1">
      <c r="A68" s="67" t="s">
        <v>26</v>
      </c>
      <c r="B68" s="46">
        <v>500</v>
      </c>
      <c r="C68" s="9"/>
      <c r="D68" s="9">
        <f t="shared" si="2"/>
        <v>0</v>
      </c>
      <c r="E68" s="45">
        <f t="shared" si="3"/>
        <v>500</v>
      </c>
      <c r="F68" s="22">
        <v>5</v>
      </c>
      <c r="I68" s="15"/>
      <c r="K68" s="74"/>
    </row>
    <row r="69" spans="1:11" s="5" customFormat="1" ht="15.75" customHeight="1">
      <c r="A69" s="67" t="s">
        <v>54</v>
      </c>
      <c r="B69" s="46">
        <v>300</v>
      </c>
      <c r="C69" s="9"/>
      <c r="D69" s="9">
        <f t="shared" si="2"/>
        <v>0</v>
      </c>
      <c r="E69" s="45">
        <f t="shared" si="3"/>
        <v>300</v>
      </c>
      <c r="F69" s="22">
        <v>5</v>
      </c>
      <c r="I69" s="15"/>
      <c r="K69" s="74"/>
    </row>
    <row r="70" spans="1:11" s="5" customFormat="1" ht="15.75" customHeight="1">
      <c r="A70" s="67" t="s">
        <v>27</v>
      </c>
      <c r="B70" s="46">
        <v>1000</v>
      </c>
      <c r="C70" s="9"/>
      <c r="D70" s="9">
        <f t="shared" si="2"/>
        <v>0</v>
      </c>
      <c r="E70" s="45">
        <f t="shared" si="3"/>
        <v>1000</v>
      </c>
      <c r="F70" s="22">
        <v>5</v>
      </c>
      <c r="I70" s="15"/>
      <c r="K70" s="74"/>
    </row>
    <row r="71" spans="1:11" s="5" customFormat="1" ht="15.75" customHeight="1">
      <c r="A71" s="67" t="s">
        <v>28</v>
      </c>
      <c r="B71" s="46">
        <v>700</v>
      </c>
      <c r="C71" s="9"/>
      <c r="D71" s="9">
        <f t="shared" si="2"/>
        <v>0</v>
      </c>
      <c r="E71" s="45">
        <f t="shared" si="3"/>
        <v>700</v>
      </c>
      <c r="F71" s="22">
        <v>5</v>
      </c>
      <c r="I71" s="15"/>
      <c r="K71" s="74"/>
    </row>
    <row r="72" spans="1:11" s="5" customFormat="1" ht="15.75" customHeight="1">
      <c r="A72" s="67" t="s">
        <v>29</v>
      </c>
      <c r="B72" s="46">
        <v>300</v>
      </c>
      <c r="C72" s="9"/>
      <c r="D72" s="9">
        <f t="shared" si="2"/>
        <v>0</v>
      </c>
      <c r="E72" s="45">
        <f t="shared" si="3"/>
        <v>300</v>
      </c>
      <c r="F72" s="22">
        <v>5</v>
      </c>
      <c r="I72" s="15"/>
      <c r="K72" s="74"/>
    </row>
    <row r="73" spans="1:11" s="5" customFormat="1" ht="15.75" customHeight="1">
      <c r="A73" s="67" t="s">
        <v>114</v>
      </c>
      <c r="B73" s="46">
        <v>300</v>
      </c>
      <c r="C73" s="9"/>
      <c r="D73" s="9">
        <f t="shared" si="2"/>
        <v>0</v>
      </c>
      <c r="E73" s="45">
        <f t="shared" si="3"/>
        <v>300</v>
      </c>
      <c r="F73" s="22">
        <v>5</v>
      </c>
      <c r="I73" s="15"/>
      <c r="K73" s="74"/>
    </row>
    <row r="74" spans="1:11" s="5" customFormat="1" ht="15.75" customHeight="1">
      <c r="A74" s="67" t="s">
        <v>30</v>
      </c>
      <c r="B74" s="46">
        <v>1100</v>
      </c>
      <c r="C74" s="9"/>
      <c r="D74" s="9">
        <f t="shared" si="2"/>
        <v>0</v>
      </c>
      <c r="E74" s="45">
        <f t="shared" si="3"/>
        <v>1100</v>
      </c>
      <c r="F74" s="22">
        <v>5</v>
      </c>
      <c r="I74" s="15"/>
      <c r="K74" s="74"/>
    </row>
    <row r="75" spans="1:11" s="5" customFormat="1" ht="15.75" customHeight="1">
      <c r="A75" s="67" t="s">
        <v>115</v>
      </c>
      <c r="B75" s="46">
        <v>300</v>
      </c>
      <c r="C75" s="9"/>
      <c r="D75" s="9">
        <f t="shared" si="2"/>
        <v>0</v>
      </c>
      <c r="E75" s="45">
        <f t="shared" si="3"/>
        <v>300</v>
      </c>
      <c r="F75" s="22">
        <v>5</v>
      </c>
      <c r="I75" s="15"/>
      <c r="K75" s="74"/>
    </row>
    <row r="76" spans="1:11" ht="14.85" customHeight="1">
      <c r="A76" s="20"/>
      <c r="B76" s="25"/>
      <c r="C76" s="41" t="s">
        <v>11</v>
      </c>
      <c r="D76" s="29">
        <f>SUM(D51:D75)</f>
        <v>0</v>
      </c>
      <c r="E76" s="52">
        <f>SUM(E51:E75)</f>
        <v>17700</v>
      </c>
      <c r="F76" s="42"/>
      <c r="G76" s="15"/>
    </row>
    <row r="77" spans="1:11" ht="6.4" customHeight="1">
      <c r="A77" s="20"/>
      <c r="B77" s="25"/>
      <c r="C77" s="33"/>
      <c r="D77" s="34"/>
      <c r="E77" s="35"/>
      <c r="F77" s="26"/>
      <c r="G77" s="15"/>
    </row>
    <row r="78" spans="1:11" ht="14.85" customHeight="1">
      <c r="A78" s="20"/>
      <c r="B78" s="25"/>
      <c r="C78" s="21" t="s">
        <v>37</v>
      </c>
      <c r="D78" s="10">
        <f>D48+D76</f>
        <v>0</v>
      </c>
      <c r="E78" s="53">
        <f>F48+E76</f>
        <v>30727.599999999999</v>
      </c>
      <c r="F78" s="43"/>
      <c r="G78" s="15"/>
    </row>
    <row r="79" spans="1:11" ht="14.85" customHeight="1">
      <c r="A79" s="20"/>
      <c r="B79" s="25"/>
      <c r="C79" s="64"/>
      <c r="D79" s="65"/>
      <c r="E79" s="66"/>
      <c r="F79" s="43"/>
      <c r="G79" s="15"/>
    </row>
    <row r="80" spans="1:11" ht="26.25" customHeight="1">
      <c r="A80" s="75" t="s">
        <v>46</v>
      </c>
      <c r="B80" s="75"/>
      <c r="C80" s="75"/>
      <c r="D80" s="75"/>
      <c r="E80" s="75"/>
      <c r="F80" s="75"/>
      <c r="G80" s="75"/>
      <c r="H80" s="75"/>
    </row>
    <row r="81" spans="1:11" ht="27.2" customHeight="1"/>
    <row r="82" spans="1:11" ht="27.2" customHeight="1"/>
    <row r="83" spans="1:11" ht="30" customHeight="1">
      <c r="A83" s="23" t="s">
        <v>7</v>
      </c>
      <c r="B83" s="40" t="s">
        <v>42</v>
      </c>
      <c r="C83" s="23" t="s">
        <v>43</v>
      </c>
      <c r="D83" s="23" t="s">
        <v>3</v>
      </c>
      <c r="E83" s="24" t="s">
        <v>4</v>
      </c>
      <c r="F83" s="23" t="s">
        <v>5</v>
      </c>
      <c r="G83" s="23" t="s">
        <v>6</v>
      </c>
    </row>
    <row r="84" spans="1:11" s="5" customFormat="1" ht="15.75" customHeight="1">
      <c r="A84" s="67" t="s">
        <v>93</v>
      </c>
      <c r="B84" s="46">
        <v>300000</v>
      </c>
      <c r="C84" s="9"/>
      <c r="D84" s="9">
        <f t="shared" ref="D84:D102" si="4">IFERROR(B84/1000*C84,"-")</f>
        <v>0</v>
      </c>
      <c r="E84" s="45">
        <v>1.02</v>
      </c>
      <c r="F84" s="22">
        <f t="shared" ref="F84:F102" si="5">IFERROR(B84/1000*E84,"")</f>
        <v>306</v>
      </c>
      <c r="G84" s="28">
        <v>1000</v>
      </c>
      <c r="I84" s="15"/>
      <c r="K84" s="74"/>
    </row>
    <row r="85" spans="1:11" s="5" customFormat="1" ht="15.75" customHeight="1">
      <c r="A85" s="67" t="s">
        <v>66</v>
      </c>
      <c r="B85" s="46">
        <v>300000</v>
      </c>
      <c r="C85" s="9"/>
      <c r="D85" s="9">
        <f t="shared" si="4"/>
        <v>0</v>
      </c>
      <c r="E85" s="45">
        <v>1.3800000000000001</v>
      </c>
      <c r="F85" s="22">
        <f t="shared" si="5"/>
        <v>414.00000000000006</v>
      </c>
      <c r="G85" s="28">
        <v>1000</v>
      </c>
      <c r="I85" s="15"/>
      <c r="K85" s="74"/>
    </row>
    <row r="86" spans="1:11" s="5" customFormat="1" ht="15.75" customHeight="1">
      <c r="A86" s="67" t="s">
        <v>95</v>
      </c>
      <c r="B86" s="46">
        <v>210000</v>
      </c>
      <c r="C86" s="9"/>
      <c r="D86" s="9">
        <f t="shared" si="4"/>
        <v>0</v>
      </c>
      <c r="E86" s="45">
        <v>1.48</v>
      </c>
      <c r="F86" s="22">
        <f t="shared" si="5"/>
        <v>310.8</v>
      </c>
      <c r="G86" s="28">
        <v>1000</v>
      </c>
      <c r="I86" s="15"/>
      <c r="K86" s="74"/>
    </row>
    <row r="87" spans="1:11" s="5" customFormat="1" ht="15.75" customHeight="1">
      <c r="A87" s="67" t="s">
        <v>96</v>
      </c>
      <c r="B87" s="46">
        <v>180000</v>
      </c>
      <c r="C87" s="9"/>
      <c r="D87" s="9">
        <f t="shared" si="4"/>
        <v>0</v>
      </c>
      <c r="E87" s="45">
        <v>1.7199999999999998</v>
      </c>
      <c r="F87" s="22">
        <f t="shared" si="5"/>
        <v>309.59999999999997</v>
      </c>
      <c r="G87" s="28">
        <v>1000</v>
      </c>
      <c r="I87" s="15"/>
      <c r="K87" s="74"/>
    </row>
    <row r="88" spans="1:11" s="5" customFormat="1" ht="15.75" customHeight="1">
      <c r="A88" s="67" t="s">
        <v>75</v>
      </c>
      <c r="B88" s="46">
        <v>150000</v>
      </c>
      <c r="C88" s="9"/>
      <c r="D88" s="9">
        <f t="shared" si="4"/>
        <v>0</v>
      </c>
      <c r="E88" s="45">
        <v>1.98</v>
      </c>
      <c r="F88" s="22">
        <f t="shared" si="5"/>
        <v>297</v>
      </c>
      <c r="G88" s="28">
        <v>500</v>
      </c>
      <c r="I88" s="15"/>
      <c r="K88" s="74"/>
    </row>
    <row r="89" spans="1:11" s="5" customFormat="1" ht="15.75" customHeight="1">
      <c r="A89" s="67" t="s">
        <v>97</v>
      </c>
      <c r="B89" s="46">
        <v>290000</v>
      </c>
      <c r="C89" s="9"/>
      <c r="D89" s="9">
        <f t="shared" si="4"/>
        <v>0</v>
      </c>
      <c r="E89" s="45">
        <v>0.94</v>
      </c>
      <c r="F89" s="22">
        <f t="shared" si="5"/>
        <v>272.59999999999997</v>
      </c>
      <c r="G89" s="28">
        <v>1000</v>
      </c>
      <c r="I89" s="15"/>
      <c r="K89" s="74"/>
    </row>
    <row r="90" spans="1:11" s="5" customFormat="1" ht="15.75" customHeight="1">
      <c r="A90" s="67" t="s">
        <v>98</v>
      </c>
      <c r="B90" s="46">
        <v>250000</v>
      </c>
      <c r="C90" s="9"/>
      <c r="D90" s="9">
        <f t="shared" si="4"/>
        <v>0</v>
      </c>
      <c r="E90" s="45">
        <v>1.1000000000000001</v>
      </c>
      <c r="F90" s="22">
        <f t="shared" si="5"/>
        <v>275</v>
      </c>
      <c r="G90" s="28">
        <v>1000</v>
      </c>
      <c r="I90" s="15"/>
      <c r="K90" s="74"/>
    </row>
    <row r="91" spans="1:11" s="5" customFormat="1" ht="15.75" customHeight="1">
      <c r="A91" s="67" t="s">
        <v>99</v>
      </c>
      <c r="B91" s="46">
        <v>220000</v>
      </c>
      <c r="C91" s="9"/>
      <c r="D91" s="9">
        <f t="shared" si="4"/>
        <v>0</v>
      </c>
      <c r="E91" s="45">
        <v>1.34</v>
      </c>
      <c r="F91" s="22">
        <f t="shared" si="5"/>
        <v>294.8</v>
      </c>
      <c r="G91" s="28">
        <v>1000</v>
      </c>
      <c r="I91" s="15"/>
      <c r="K91" s="74"/>
    </row>
    <row r="92" spans="1:11" s="5" customFormat="1" ht="15.75" customHeight="1">
      <c r="A92" s="67" t="s">
        <v>31</v>
      </c>
      <c r="B92" s="46">
        <v>150000</v>
      </c>
      <c r="C92" s="9"/>
      <c r="D92" s="9">
        <f t="shared" si="4"/>
        <v>0</v>
      </c>
      <c r="E92" s="45">
        <v>1.83</v>
      </c>
      <c r="F92" s="22">
        <f t="shared" si="5"/>
        <v>274.5</v>
      </c>
      <c r="G92" s="28">
        <v>1000</v>
      </c>
      <c r="I92" s="15"/>
      <c r="K92" s="74"/>
    </row>
    <row r="93" spans="1:11" s="5" customFormat="1" ht="15.75" customHeight="1">
      <c r="A93" s="67" t="s">
        <v>101</v>
      </c>
      <c r="B93" s="46">
        <v>500000</v>
      </c>
      <c r="C93" s="9"/>
      <c r="D93" s="9">
        <f t="shared" si="4"/>
        <v>0</v>
      </c>
      <c r="E93" s="45">
        <v>2.08</v>
      </c>
      <c r="F93" s="22">
        <f t="shared" si="5"/>
        <v>1040</v>
      </c>
      <c r="G93" s="28">
        <v>1000</v>
      </c>
      <c r="I93" s="15"/>
      <c r="K93" s="74"/>
    </row>
    <row r="94" spans="1:11" s="5" customFormat="1" ht="15.75" customHeight="1">
      <c r="A94" s="67" t="s">
        <v>71</v>
      </c>
      <c r="B94" s="46">
        <v>120000</v>
      </c>
      <c r="C94" s="9"/>
      <c r="D94" s="9">
        <f t="shared" si="4"/>
        <v>0</v>
      </c>
      <c r="E94" s="45">
        <v>2.2000000000000002</v>
      </c>
      <c r="F94" s="22">
        <f t="shared" si="5"/>
        <v>264</v>
      </c>
      <c r="G94" s="28">
        <v>500</v>
      </c>
      <c r="I94" s="15"/>
      <c r="K94" s="74"/>
    </row>
    <row r="95" spans="1:11" s="5" customFormat="1" ht="15.75" customHeight="1">
      <c r="A95" s="67" t="s">
        <v>103</v>
      </c>
      <c r="B95" s="46">
        <v>180000</v>
      </c>
      <c r="C95" s="9"/>
      <c r="D95" s="9">
        <f t="shared" si="4"/>
        <v>0</v>
      </c>
      <c r="E95" s="45">
        <v>2.52</v>
      </c>
      <c r="F95" s="22">
        <f t="shared" si="5"/>
        <v>453.6</v>
      </c>
      <c r="G95" s="28">
        <v>500</v>
      </c>
      <c r="I95" s="15"/>
      <c r="K95" s="74"/>
    </row>
    <row r="96" spans="1:11" s="5" customFormat="1" ht="15.75" customHeight="1">
      <c r="A96" s="67" t="s">
        <v>104</v>
      </c>
      <c r="B96" s="46">
        <v>200000</v>
      </c>
      <c r="C96" s="9"/>
      <c r="D96" s="9">
        <f t="shared" si="4"/>
        <v>0</v>
      </c>
      <c r="E96" s="45">
        <v>1.43</v>
      </c>
      <c r="F96" s="22">
        <f t="shared" si="5"/>
        <v>286</v>
      </c>
      <c r="G96" s="28">
        <v>1000</v>
      </c>
      <c r="I96" s="15"/>
      <c r="K96" s="74"/>
    </row>
    <row r="97" spans="1:11" s="5" customFormat="1" ht="15.75" customHeight="1">
      <c r="A97" s="67" t="s">
        <v>105</v>
      </c>
      <c r="B97" s="46">
        <v>150000</v>
      </c>
      <c r="C97" s="9"/>
      <c r="D97" s="9">
        <f t="shared" si="4"/>
        <v>0</v>
      </c>
      <c r="E97" s="45">
        <v>1.79</v>
      </c>
      <c r="F97" s="22">
        <f t="shared" si="5"/>
        <v>268.5</v>
      </c>
      <c r="G97" s="28">
        <v>1000</v>
      </c>
      <c r="I97" s="15"/>
      <c r="K97" s="74"/>
    </row>
    <row r="98" spans="1:11" s="5" customFormat="1" ht="15.75" customHeight="1">
      <c r="A98" s="67" t="s">
        <v>106</v>
      </c>
      <c r="B98" s="46">
        <v>130000</v>
      </c>
      <c r="C98" s="9"/>
      <c r="D98" s="9">
        <f t="shared" si="4"/>
        <v>0</v>
      </c>
      <c r="E98" s="45">
        <v>2.17</v>
      </c>
      <c r="F98" s="22">
        <f t="shared" si="5"/>
        <v>282.09999999999997</v>
      </c>
      <c r="G98" s="28">
        <v>1000</v>
      </c>
      <c r="I98" s="15"/>
      <c r="K98" s="74"/>
    </row>
    <row r="99" spans="1:11" s="5" customFormat="1" ht="15.75" customHeight="1">
      <c r="A99" s="67" t="s">
        <v>107</v>
      </c>
      <c r="B99" s="46">
        <v>160000</v>
      </c>
      <c r="C99" s="9"/>
      <c r="D99" s="9">
        <f t="shared" si="4"/>
        <v>0</v>
      </c>
      <c r="E99" s="45">
        <v>3.3600000000000003</v>
      </c>
      <c r="F99" s="22">
        <f t="shared" si="5"/>
        <v>537.6</v>
      </c>
      <c r="G99" s="28">
        <v>500</v>
      </c>
      <c r="I99" s="15"/>
      <c r="K99" s="74"/>
    </row>
    <row r="100" spans="1:11" s="5" customFormat="1" ht="15.75" customHeight="1">
      <c r="A100" s="67" t="s">
        <v>108</v>
      </c>
      <c r="B100" s="46">
        <v>110000</v>
      </c>
      <c r="C100" s="9"/>
      <c r="D100" s="9">
        <f t="shared" si="4"/>
        <v>0</v>
      </c>
      <c r="E100" s="45">
        <v>3.8200000000000003</v>
      </c>
      <c r="F100" s="22">
        <f t="shared" si="5"/>
        <v>420.20000000000005</v>
      </c>
      <c r="G100" s="28">
        <v>500</v>
      </c>
      <c r="I100" s="15"/>
      <c r="K100" s="74"/>
    </row>
    <row r="101" spans="1:11" s="5" customFormat="1" ht="15.75" customHeight="1">
      <c r="A101" s="67" t="s">
        <v>76</v>
      </c>
      <c r="B101" s="28">
        <v>140000</v>
      </c>
      <c r="C101" s="9"/>
      <c r="D101" s="9">
        <f t="shared" si="4"/>
        <v>0</v>
      </c>
      <c r="E101" s="45">
        <v>1.9500000000000002</v>
      </c>
      <c r="F101" s="22">
        <f t="shared" si="5"/>
        <v>273</v>
      </c>
      <c r="G101" s="28">
        <v>1000</v>
      </c>
      <c r="I101" s="15"/>
      <c r="K101" s="74"/>
    </row>
    <row r="102" spans="1:11" s="5" customFormat="1" ht="15.75" customHeight="1">
      <c r="A102" s="67" t="s">
        <v>110</v>
      </c>
      <c r="B102" s="28">
        <v>150000</v>
      </c>
      <c r="C102" s="9"/>
      <c r="D102" s="9">
        <f t="shared" si="4"/>
        <v>0</v>
      </c>
      <c r="E102" s="45">
        <v>3.9800000000000004</v>
      </c>
      <c r="F102" s="22">
        <f t="shared" si="5"/>
        <v>597.00000000000011</v>
      </c>
      <c r="G102" s="28">
        <v>500</v>
      </c>
      <c r="I102" s="15"/>
      <c r="K102" s="74"/>
    </row>
    <row r="103" spans="1:11">
      <c r="A103" s="58"/>
      <c r="B103" s="59"/>
      <c r="C103" s="41" t="s">
        <v>11</v>
      </c>
      <c r="D103" s="29">
        <f>SUM(D84:D102)</f>
        <v>0</v>
      </c>
      <c r="E103" s="60"/>
      <c r="F103" s="52">
        <f>SUM(F84:F102)</f>
        <v>7176.3000000000011</v>
      </c>
      <c r="G103" s="42"/>
    </row>
    <row r="104" spans="1:11">
      <c r="A104" s="16"/>
      <c r="B104" s="11"/>
      <c r="C104" s="48"/>
      <c r="D104" s="49"/>
      <c r="E104" s="25"/>
      <c r="F104" s="50"/>
      <c r="G104" s="42"/>
    </row>
    <row r="105" spans="1:11" ht="30" customHeight="1">
      <c r="A105" s="23" t="s">
        <v>7</v>
      </c>
      <c r="B105" s="40" t="s">
        <v>44</v>
      </c>
      <c r="C105" s="23" t="s">
        <v>45</v>
      </c>
      <c r="D105" s="23" t="s">
        <v>3</v>
      </c>
      <c r="E105" s="24" t="s">
        <v>5</v>
      </c>
      <c r="F105" s="23" t="s">
        <v>9</v>
      </c>
      <c r="G105" s="27"/>
    </row>
    <row r="106" spans="1:11" s="5" customFormat="1" ht="15.75" customHeight="1">
      <c r="A106" s="67" t="s">
        <v>116</v>
      </c>
      <c r="B106" s="46">
        <v>300</v>
      </c>
      <c r="C106" s="9"/>
      <c r="D106" s="9">
        <f t="shared" ref="D106:D126" si="6">IFERROR(B106*C106,"-")</f>
        <v>0</v>
      </c>
      <c r="E106" s="45">
        <f>B106</f>
        <v>300</v>
      </c>
      <c r="F106" s="22">
        <v>5</v>
      </c>
      <c r="G106" s="15"/>
      <c r="I106" s="15"/>
      <c r="K106" s="74"/>
    </row>
    <row r="107" spans="1:11" s="5" customFormat="1" ht="15.75" customHeight="1">
      <c r="A107" s="67" t="s">
        <v>55</v>
      </c>
      <c r="B107" s="46">
        <v>500</v>
      </c>
      <c r="C107" s="9"/>
      <c r="D107" s="9">
        <f t="shared" si="6"/>
        <v>0</v>
      </c>
      <c r="E107" s="45">
        <f t="shared" ref="E107:E126" si="7">B107</f>
        <v>500</v>
      </c>
      <c r="F107" s="22">
        <v>5</v>
      </c>
      <c r="G107" s="15"/>
      <c r="I107" s="15"/>
      <c r="K107" s="74"/>
    </row>
    <row r="108" spans="1:11" s="5" customFormat="1" ht="15.75" customHeight="1">
      <c r="A108" s="67" t="s">
        <v>94</v>
      </c>
      <c r="B108" s="46">
        <v>400</v>
      </c>
      <c r="C108" s="9"/>
      <c r="D108" s="9">
        <f t="shared" si="6"/>
        <v>0</v>
      </c>
      <c r="E108" s="45">
        <f t="shared" si="7"/>
        <v>400</v>
      </c>
      <c r="F108" s="22">
        <v>5</v>
      </c>
      <c r="G108" s="15"/>
      <c r="I108" s="15"/>
      <c r="K108" s="74"/>
    </row>
    <row r="109" spans="1:11" s="5" customFormat="1" ht="15.75" customHeight="1">
      <c r="A109" s="67" t="s">
        <v>68</v>
      </c>
      <c r="B109" s="46">
        <v>500</v>
      </c>
      <c r="C109" s="9"/>
      <c r="D109" s="9">
        <f t="shared" si="6"/>
        <v>0</v>
      </c>
      <c r="E109" s="45">
        <f t="shared" si="7"/>
        <v>500</v>
      </c>
      <c r="F109" s="22">
        <v>5</v>
      </c>
      <c r="G109" s="15"/>
      <c r="I109" s="15"/>
      <c r="K109" s="74"/>
    </row>
    <row r="110" spans="1:11" s="5" customFormat="1" ht="15.75" customHeight="1">
      <c r="A110" s="67" t="s">
        <v>32</v>
      </c>
      <c r="B110" s="46">
        <v>900</v>
      </c>
      <c r="C110" s="9"/>
      <c r="D110" s="9">
        <f t="shared" si="6"/>
        <v>0</v>
      </c>
      <c r="E110" s="45">
        <f t="shared" si="7"/>
        <v>900</v>
      </c>
      <c r="F110" s="22">
        <v>5</v>
      </c>
      <c r="G110" s="15"/>
      <c r="I110" s="15"/>
      <c r="K110" s="74"/>
    </row>
    <row r="111" spans="1:11" s="5" customFormat="1" ht="15.75" customHeight="1">
      <c r="A111" s="67" t="s">
        <v>33</v>
      </c>
      <c r="B111" s="46">
        <v>300</v>
      </c>
      <c r="C111" s="9"/>
      <c r="D111" s="9">
        <f t="shared" si="6"/>
        <v>0</v>
      </c>
      <c r="E111" s="45">
        <f t="shared" si="7"/>
        <v>300</v>
      </c>
      <c r="F111" s="22">
        <v>5</v>
      </c>
      <c r="G111" s="15"/>
      <c r="I111" s="15"/>
      <c r="K111" s="74"/>
    </row>
    <row r="112" spans="1:11" s="5" customFormat="1" ht="15.75" customHeight="1">
      <c r="A112" s="67" t="s">
        <v>56</v>
      </c>
      <c r="B112" s="46">
        <v>300</v>
      </c>
      <c r="C112" s="9"/>
      <c r="D112" s="9">
        <f t="shared" si="6"/>
        <v>0</v>
      </c>
      <c r="E112" s="45">
        <f t="shared" si="7"/>
        <v>300</v>
      </c>
      <c r="F112" s="22">
        <v>5</v>
      </c>
      <c r="G112" s="15"/>
      <c r="I112" s="15"/>
      <c r="K112" s="74"/>
    </row>
    <row r="113" spans="1:11" s="5" customFormat="1" ht="15.75" customHeight="1">
      <c r="A113" s="67" t="s">
        <v>57</v>
      </c>
      <c r="B113" s="46">
        <v>1100</v>
      </c>
      <c r="C113" s="9"/>
      <c r="D113" s="9">
        <f t="shared" si="6"/>
        <v>0</v>
      </c>
      <c r="E113" s="45">
        <f t="shared" si="7"/>
        <v>1100</v>
      </c>
      <c r="F113" s="22">
        <v>5</v>
      </c>
      <c r="G113" s="15"/>
      <c r="I113" s="15"/>
      <c r="K113" s="74"/>
    </row>
    <row r="114" spans="1:11" s="5" customFormat="1" ht="15.75" customHeight="1">
      <c r="A114" s="67" t="s">
        <v>100</v>
      </c>
      <c r="B114" s="46">
        <v>400</v>
      </c>
      <c r="C114" s="9"/>
      <c r="D114" s="9">
        <f t="shared" si="6"/>
        <v>0</v>
      </c>
      <c r="E114" s="45">
        <f t="shared" si="7"/>
        <v>400</v>
      </c>
      <c r="F114" s="22">
        <v>5</v>
      </c>
      <c r="G114" s="15"/>
      <c r="I114" s="15"/>
      <c r="K114" s="74"/>
    </row>
    <row r="115" spans="1:11" s="5" customFormat="1" ht="15.75" customHeight="1">
      <c r="A115" s="67" t="s">
        <v>102</v>
      </c>
      <c r="B115" s="46">
        <v>400</v>
      </c>
      <c r="C115" s="9"/>
      <c r="D115" s="9">
        <f t="shared" si="6"/>
        <v>0</v>
      </c>
      <c r="E115" s="45">
        <f t="shared" si="7"/>
        <v>400</v>
      </c>
      <c r="F115" s="22">
        <v>5</v>
      </c>
      <c r="G115" s="15"/>
      <c r="I115" s="15"/>
      <c r="K115" s="74"/>
    </row>
    <row r="116" spans="1:11" s="5" customFormat="1" ht="15.75" customHeight="1">
      <c r="A116" s="67" t="s">
        <v>117</v>
      </c>
      <c r="B116" s="46">
        <v>800</v>
      </c>
      <c r="C116" s="9"/>
      <c r="D116" s="9">
        <f t="shared" si="6"/>
        <v>0</v>
      </c>
      <c r="E116" s="45">
        <f t="shared" si="7"/>
        <v>800</v>
      </c>
      <c r="F116" s="22">
        <v>5</v>
      </c>
      <c r="G116" s="15"/>
      <c r="I116" s="15"/>
      <c r="K116" s="74"/>
    </row>
    <row r="117" spans="1:11" s="5" customFormat="1" ht="15.75" customHeight="1">
      <c r="A117" s="67" t="s">
        <v>77</v>
      </c>
      <c r="B117" s="46">
        <v>300</v>
      </c>
      <c r="C117" s="9"/>
      <c r="D117" s="9">
        <f t="shared" si="6"/>
        <v>0</v>
      </c>
      <c r="E117" s="45">
        <f t="shared" si="7"/>
        <v>300</v>
      </c>
      <c r="F117" s="22">
        <v>5</v>
      </c>
      <c r="G117" s="15"/>
      <c r="I117" s="15"/>
      <c r="K117" s="74"/>
    </row>
    <row r="118" spans="1:11" s="5" customFormat="1" ht="15.75" customHeight="1">
      <c r="A118" s="67" t="s">
        <v>69</v>
      </c>
      <c r="B118" s="46">
        <v>4200</v>
      </c>
      <c r="C118" s="9"/>
      <c r="D118" s="9">
        <f t="shared" si="6"/>
        <v>0</v>
      </c>
      <c r="E118" s="45">
        <f t="shared" si="7"/>
        <v>4200</v>
      </c>
      <c r="F118" s="22">
        <v>5</v>
      </c>
      <c r="G118" s="15"/>
      <c r="I118" s="15"/>
      <c r="K118" s="74"/>
    </row>
    <row r="119" spans="1:11" s="5" customFormat="1" ht="15.75" customHeight="1">
      <c r="A119" s="67" t="s">
        <v>70</v>
      </c>
      <c r="B119" s="46">
        <v>2000</v>
      </c>
      <c r="C119" s="9"/>
      <c r="D119" s="9">
        <f t="shared" si="6"/>
        <v>0</v>
      </c>
      <c r="E119" s="45">
        <f t="shared" si="7"/>
        <v>2000</v>
      </c>
      <c r="F119" s="22">
        <v>5</v>
      </c>
      <c r="G119" s="15"/>
      <c r="I119" s="15"/>
      <c r="K119" s="74"/>
    </row>
    <row r="120" spans="1:11" s="5" customFormat="1" ht="15.75" customHeight="1">
      <c r="A120" s="67" t="s">
        <v>78</v>
      </c>
      <c r="B120" s="46">
        <v>300</v>
      </c>
      <c r="C120" s="9"/>
      <c r="D120" s="9">
        <f t="shared" si="6"/>
        <v>0</v>
      </c>
      <c r="E120" s="45">
        <f t="shared" si="7"/>
        <v>300</v>
      </c>
      <c r="F120" s="22">
        <v>5</v>
      </c>
      <c r="G120" s="15"/>
      <c r="I120" s="15"/>
      <c r="K120" s="74"/>
    </row>
    <row r="121" spans="1:11" s="5" customFormat="1" ht="15.75" customHeight="1">
      <c r="A121" s="67" t="s">
        <v>109</v>
      </c>
      <c r="B121" s="46">
        <v>400</v>
      </c>
      <c r="C121" s="9"/>
      <c r="D121" s="9">
        <f t="shared" si="6"/>
        <v>0</v>
      </c>
      <c r="E121" s="45">
        <f t="shared" si="7"/>
        <v>400</v>
      </c>
      <c r="F121" s="22">
        <v>5</v>
      </c>
      <c r="G121" s="15"/>
      <c r="I121" s="15"/>
      <c r="K121" s="74"/>
    </row>
    <row r="122" spans="1:11" s="5" customFormat="1" ht="15.75" customHeight="1">
      <c r="A122" s="67" t="s">
        <v>58</v>
      </c>
      <c r="B122" s="46">
        <v>300</v>
      </c>
      <c r="C122" s="9"/>
      <c r="D122" s="9">
        <f t="shared" si="6"/>
        <v>0</v>
      </c>
      <c r="E122" s="45">
        <f t="shared" si="7"/>
        <v>300</v>
      </c>
      <c r="F122" s="22">
        <v>5</v>
      </c>
      <c r="G122" s="15"/>
      <c r="I122" s="15"/>
      <c r="K122" s="74"/>
    </row>
    <row r="123" spans="1:11" s="5" customFormat="1" ht="15.75" customHeight="1">
      <c r="A123" s="67" t="s">
        <v>34</v>
      </c>
      <c r="B123" s="46">
        <v>2800</v>
      </c>
      <c r="C123" s="9"/>
      <c r="D123" s="9">
        <f t="shared" si="6"/>
        <v>0</v>
      </c>
      <c r="E123" s="45">
        <f t="shared" si="7"/>
        <v>2800</v>
      </c>
      <c r="F123" s="22">
        <v>5</v>
      </c>
      <c r="G123" s="15"/>
      <c r="I123" s="15"/>
      <c r="K123" s="74"/>
    </row>
    <row r="124" spans="1:11" s="5" customFormat="1" ht="15.75" customHeight="1">
      <c r="A124" s="67" t="s">
        <v>118</v>
      </c>
      <c r="B124" s="46">
        <v>300</v>
      </c>
      <c r="C124" s="9"/>
      <c r="D124" s="9">
        <f t="shared" si="6"/>
        <v>0</v>
      </c>
      <c r="E124" s="45">
        <f t="shared" si="7"/>
        <v>300</v>
      </c>
      <c r="F124" s="22">
        <v>5</v>
      </c>
      <c r="G124" s="15"/>
      <c r="I124" s="15"/>
      <c r="K124" s="74"/>
    </row>
    <row r="125" spans="1:11" s="5" customFormat="1" ht="15.75" customHeight="1">
      <c r="A125" s="67" t="s">
        <v>35</v>
      </c>
      <c r="B125" s="46">
        <v>4500</v>
      </c>
      <c r="C125" s="9"/>
      <c r="D125" s="9">
        <f t="shared" si="6"/>
        <v>0</v>
      </c>
      <c r="E125" s="45">
        <f t="shared" si="7"/>
        <v>4500</v>
      </c>
      <c r="F125" s="22">
        <v>5</v>
      </c>
      <c r="G125" s="15"/>
      <c r="I125" s="15"/>
      <c r="K125" s="74"/>
    </row>
    <row r="126" spans="1:11" s="5" customFormat="1" ht="15.75" customHeight="1">
      <c r="A126" s="67" t="s">
        <v>47</v>
      </c>
      <c r="B126" s="46">
        <v>1600</v>
      </c>
      <c r="C126" s="9"/>
      <c r="D126" s="9">
        <f t="shared" si="6"/>
        <v>0</v>
      </c>
      <c r="E126" s="45">
        <f t="shared" si="7"/>
        <v>1600</v>
      </c>
      <c r="F126" s="22">
        <v>5</v>
      </c>
      <c r="G126" s="15"/>
      <c r="I126" s="15"/>
      <c r="K126" s="74"/>
    </row>
    <row r="127" spans="1:11">
      <c r="A127" s="20"/>
      <c r="B127" s="25"/>
      <c r="C127" s="41" t="s">
        <v>11</v>
      </c>
      <c r="D127" s="29">
        <f>SUM(D106:D126)</f>
        <v>0</v>
      </c>
      <c r="E127" s="52">
        <f>SUM(E106:E126)</f>
        <v>22600</v>
      </c>
      <c r="F127" s="42"/>
      <c r="G127" s="15"/>
    </row>
    <row r="128" spans="1:11" ht="6.4" customHeight="1">
      <c r="A128" s="20"/>
      <c r="B128" s="25"/>
      <c r="C128" s="33"/>
      <c r="D128" s="34"/>
      <c r="E128" s="35"/>
      <c r="F128" s="26"/>
      <c r="G128" s="15"/>
    </row>
    <row r="129" spans="1:7" ht="15.75">
      <c r="A129" s="20"/>
      <c r="B129" s="25"/>
      <c r="C129" s="21" t="s">
        <v>38</v>
      </c>
      <c r="D129" s="10">
        <f>D103+D127</f>
        <v>0</v>
      </c>
      <c r="E129" s="53">
        <f>F103+E127</f>
        <v>29776.300000000003</v>
      </c>
      <c r="F129" s="43"/>
      <c r="G129" s="15"/>
    </row>
    <row r="130" spans="1:7" ht="6.4" customHeight="1">
      <c r="A130" s="20"/>
      <c r="B130" s="25"/>
      <c r="C130" s="33"/>
      <c r="D130" s="34"/>
      <c r="E130" s="35"/>
      <c r="F130" s="26"/>
      <c r="G130" s="15"/>
    </row>
    <row r="131" spans="1:7" ht="15.75">
      <c r="B131" s="8"/>
      <c r="C131" s="38" t="s">
        <v>10</v>
      </c>
      <c r="D131" s="39">
        <f>D48+D76+D103+D127</f>
        <v>0</v>
      </c>
      <c r="E131" s="54">
        <f>F48+E76+F103+E127</f>
        <v>60503.9</v>
      </c>
      <c r="F131" s="44"/>
      <c r="G131" s="15"/>
    </row>
    <row r="132" spans="1:7">
      <c r="B132" s="8"/>
      <c r="C132" s="17"/>
      <c r="D132" s="15"/>
      <c r="F132" s="18"/>
      <c r="G132" s="15"/>
    </row>
    <row r="133" spans="1:7">
      <c r="B133" s="8"/>
      <c r="C133" s="17"/>
      <c r="D133" s="15"/>
      <c r="F133" s="18"/>
      <c r="G133" s="15"/>
    </row>
    <row r="134" spans="1:7">
      <c r="B134" s="8"/>
      <c r="C134" s="17"/>
      <c r="D134" s="15"/>
      <c r="F134" s="18"/>
      <c r="G134" s="15"/>
    </row>
    <row r="135" spans="1:7">
      <c r="B135" s="8"/>
      <c r="C135" s="17"/>
      <c r="D135" s="15"/>
      <c r="F135" s="18"/>
      <c r="G135" s="15"/>
    </row>
  </sheetData>
  <mergeCells count="8">
    <mergeCell ref="A80:H80"/>
    <mergeCell ref="D1:E1"/>
    <mergeCell ref="A20:H20"/>
    <mergeCell ref="A5:G5"/>
    <mergeCell ref="A7:G7"/>
    <mergeCell ref="A8:G8"/>
    <mergeCell ref="A10:G10"/>
    <mergeCell ref="A18:G18"/>
  </mergeCells>
  <phoneticPr fontId="33" type="noConversion"/>
  <conditionalFormatting sqref="C23:D47">
    <cfRule type="cellIs" dxfId="3" priority="11" stopIfTrue="1" operator="equal">
      <formula>0</formula>
    </cfRule>
  </conditionalFormatting>
  <conditionalFormatting sqref="C51:D75">
    <cfRule type="cellIs" dxfId="2" priority="3" stopIfTrue="1" operator="equal">
      <formula>0</formula>
    </cfRule>
  </conditionalFormatting>
  <conditionalFormatting sqref="C84:D102">
    <cfRule type="cellIs" dxfId="1" priority="2" stopIfTrue="1" operator="equal">
      <formula>0</formula>
    </cfRule>
  </conditionalFormatting>
  <conditionalFormatting sqref="C106:D126">
    <cfRule type="cellIs" dxfId="0" priority="1" stopIfTrue="1" operator="equal">
      <formula>0</formula>
    </cfRule>
  </conditionalFormatting>
  <hyperlinks>
    <hyperlink ref="A3" r:id="rId1" xr:uid="{00000000-0004-0000-0000-000000000000}"/>
  </hyperlinks>
  <pageMargins left="0.23622047244094491" right="0.23622047244094491" top="0.55118110236220474" bottom="0.35433070866141736" header="0.51181102362204722" footer="0.51181102362204722"/>
  <pageSetup paperSize="9" scale="95" firstPageNumber="0" fitToHeight="0" orientation="portrait" horizontalDpi="300" verticalDpi="300" r:id="rId2"/>
  <headerFooter alignWithMargins="0">
    <oddFooter>&amp;CPage &amp;P/&amp;N</oddFooter>
  </headerFooter>
  <rowBreaks count="3" manualBreakCount="3">
    <brk id="48" max="6" man="1"/>
    <brk id="78" max="6" man="1"/>
    <brk id="103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inquiry-screws WKN_WKF</vt:lpstr>
      <vt:lpstr>'inquiry-screws WKN_WKF'!Obszar_wydruku</vt:lpstr>
      <vt:lpstr>'inquiry-screws WKN_WKF'!Tytuły_wydruku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ARVEX</dc:creator>
  <cp:lastModifiedBy>zakupy62</cp:lastModifiedBy>
  <cp:lastPrinted>2022-05-10T09:36:15Z</cp:lastPrinted>
  <dcterms:created xsi:type="dcterms:W3CDTF">2013-10-11T10:56:53Z</dcterms:created>
  <dcterms:modified xsi:type="dcterms:W3CDTF">2022-05-10T09:37:07Z</dcterms:modified>
</cp:coreProperties>
</file>